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4E382B6A-7F67-4F6B-BCB6-16FE1F876D35}" xr6:coauthVersionLast="36" xr6:coauthVersionMax="36" xr10:uidLastSave="{00000000-0000-0000-0000-000000000000}"/>
  <bookViews>
    <workbookView xWindow="0" yWindow="0" windowWidth="28800" windowHeight="12060" xr2:uid="{00000000-000D-0000-FFFF-FFFF00000000}"/>
  </bookViews>
  <sheets>
    <sheet name="114.2 (QRCode) " sheetId="1" r:id="rId1"/>
    <sheet name="114.2 (QRCode)素 " sheetId="2" r:id="rId2"/>
  </sheets>
  <definedNames>
    <definedName name="_xlnm.Print_Area" localSheetId="0">'114.2 (QRCode) '!$A$1:$AA$70</definedName>
    <definedName name="_xlnm.Print_Area" localSheetId="1">'114.2 (QRCode)素 '!$A$1:$AA$70</definedName>
  </definedNames>
  <calcPr calcId="191029"/>
  <extLst>
    <ext uri="GoogleSheetsCustomDataVersion2">
      <go:sheetsCustomData xmlns:go="http://customooxmlschemas.google.com/" r:id="rId6" roundtripDataChecksum="8KFC+DibWhqUfeOiE+macLfqPzOHMxvUYvVyzK4Wyy8="/>
    </ext>
  </extLst>
</workbook>
</file>

<file path=xl/calcChain.xml><?xml version="1.0" encoding="utf-8"?>
<calcChain xmlns="http://schemas.openxmlformats.org/spreadsheetml/2006/main">
  <c r="A58" i="2" l="1"/>
  <c r="A57" i="2"/>
  <c r="O28" i="2"/>
  <c r="N28" i="2"/>
  <c r="M28" i="2"/>
  <c r="L28" i="2"/>
  <c r="K28" i="2"/>
  <c r="J28" i="2"/>
  <c r="V26" i="2"/>
  <c r="U26" i="2"/>
  <c r="T26" i="2"/>
  <c r="S26" i="2"/>
  <c r="R26" i="2"/>
  <c r="Q26" i="2"/>
  <c r="V25" i="2"/>
  <c r="W25" i="2" s="1"/>
  <c r="P25" i="2" s="1"/>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T10" i="2"/>
  <c r="S10" i="2"/>
  <c r="R10" i="2"/>
  <c r="Q10" i="2"/>
  <c r="A58" i="1"/>
  <c r="A57" i="1"/>
  <c r="O28" i="1"/>
  <c r="N28" i="1"/>
  <c r="M28" i="1"/>
  <c r="L28" i="1"/>
  <c r="K28" i="1"/>
  <c r="J28" i="1"/>
  <c r="V26" i="1"/>
  <c r="U26" i="1"/>
  <c r="T26" i="1"/>
  <c r="S26" i="1"/>
  <c r="R26" i="1"/>
  <c r="Q26" i="1"/>
  <c r="V25" i="1"/>
  <c r="U25" i="1"/>
  <c r="T25" i="1"/>
  <c r="S25" i="1"/>
  <c r="R25" i="1"/>
  <c r="Q25" i="1"/>
  <c r="W25" i="1" s="1"/>
  <c r="P25" i="1" s="1"/>
  <c r="V24" i="1"/>
  <c r="U24" i="1"/>
  <c r="T24" i="1"/>
  <c r="S24" i="1"/>
  <c r="R24" i="1"/>
  <c r="Q24" i="1"/>
  <c r="V23" i="1"/>
  <c r="U23" i="1"/>
  <c r="T23" i="1"/>
  <c r="S23" i="1"/>
  <c r="R23" i="1"/>
  <c r="Q23" i="1"/>
  <c r="V22" i="1"/>
  <c r="U22" i="1"/>
  <c r="T22" i="1"/>
  <c r="S22" i="1"/>
  <c r="R22" i="1"/>
  <c r="Q22" i="1"/>
  <c r="V21" i="1"/>
  <c r="U21" i="1"/>
  <c r="T21" i="1"/>
  <c r="S21" i="1"/>
  <c r="R21" i="1"/>
  <c r="Q21" i="1"/>
  <c r="W21" i="1" s="1"/>
  <c r="P21" i="1" s="1"/>
  <c r="V20" i="1"/>
  <c r="U20" i="1"/>
  <c r="T20" i="1"/>
  <c r="S20" i="1"/>
  <c r="R20" i="1"/>
  <c r="Q20" i="1"/>
  <c r="V19" i="1"/>
  <c r="U19" i="1"/>
  <c r="T19" i="1"/>
  <c r="S19" i="1"/>
  <c r="R19" i="1"/>
  <c r="Q19" i="1"/>
  <c r="W19" i="1" s="1"/>
  <c r="P19" i="1" s="1"/>
  <c r="V18" i="1"/>
  <c r="U18" i="1"/>
  <c r="T18" i="1"/>
  <c r="S18" i="1"/>
  <c r="R18" i="1"/>
  <c r="Q18" i="1"/>
  <c r="V17" i="1"/>
  <c r="U17" i="1"/>
  <c r="T17" i="1"/>
  <c r="T28" i="1" s="1"/>
  <c r="S17" i="1"/>
  <c r="S28" i="1" s="1"/>
  <c r="R17" i="1"/>
  <c r="R28" i="1" s="1"/>
  <c r="Q17" i="1"/>
  <c r="V16" i="1"/>
  <c r="U16" i="1"/>
  <c r="T16" i="1"/>
  <c r="S16" i="1"/>
  <c r="R16" i="1"/>
  <c r="Q16" i="1"/>
  <c r="V15" i="1"/>
  <c r="U15" i="1"/>
  <c r="T15" i="1"/>
  <c r="S15" i="1"/>
  <c r="R15" i="1"/>
  <c r="Q15" i="1"/>
  <c r="V14" i="1"/>
  <c r="U14" i="1"/>
  <c r="T14" i="1"/>
  <c r="S14" i="1"/>
  <c r="R14" i="1"/>
  <c r="Q14" i="1"/>
  <c r="V13" i="1"/>
  <c r="U13" i="1"/>
  <c r="T13" i="1"/>
  <c r="S13" i="1"/>
  <c r="R13" i="1"/>
  <c r="Q13" i="1"/>
  <c r="W13" i="1" s="1"/>
  <c r="P13" i="1" s="1"/>
  <c r="V12" i="1"/>
  <c r="U12" i="1"/>
  <c r="T12" i="1"/>
  <c r="S12" i="1"/>
  <c r="R12" i="1"/>
  <c r="Q12" i="1"/>
  <c r="V11" i="1"/>
  <c r="U11" i="1"/>
  <c r="T11" i="1"/>
  <c r="S11" i="1"/>
  <c r="R11" i="1"/>
  <c r="Q11" i="1"/>
  <c r="V10" i="1"/>
  <c r="U10" i="1"/>
  <c r="T10" i="1"/>
  <c r="S10" i="1"/>
  <c r="R10" i="1"/>
  <c r="Q10" i="1"/>
  <c r="W10" i="2" l="1"/>
  <c r="P10" i="2" s="1"/>
  <c r="W16" i="2"/>
  <c r="P16" i="2" s="1"/>
  <c r="W22" i="2"/>
  <c r="P22" i="2" s="1"/>
  <c r="W11" i="2"/>
  <c r="P11" i="2" s="1"/>
  <c r="W15" i="2"/>
  <c r="P15" i="2" s="1"/>
  <c r="W17" i="2"/>
  <c r="W21" i="2"/>
  <c r="P21" i="2" s="1"/>
  <c r="W11" i="1"/>
  <c r="P11" i="1" s="1"/>
  <c r="U28" i="1"/>
  <c r="W23" i="1"/>
  <c r="P23" i="1" s="1"/>
  <c r="R28" i="2"/>
  <c r="W23" i="2"/>
  <c r="P23" i="2" s="1"/>
  <c r="W10" i="1"/>
  <c r="P10" i="1" s="1"/>
  <c r="V28" i="1"/>
  <c r="S28" i="2"/>
  <c r="W16" i="1"/>
  <c r="P16" i="1" s="1"/>
  <c r="W22" i="1"/>
  <c r="P22" i="1" s="1"/>
  <c r="W24" i="1"/>
  <c r="P24" i="1" s="1"/>
  <c r="T28" i="2"/>
  <c r="W12" i="1"/>
  <c r="P12" i="1" s="1"/>
  <c r="W18" i="1"/>
  <c r="P18" i="1" s="1"/>
  <c r="U28" i="2"/>
  <c r="W24" i="2"/>
  <c r="P24" i="2" s="1"/>
  <c r="Q28" i="1"/>
  <c r="W15" i="1"/>
  <c r="P15" i="1" s="1"/>
  <c r="W13" i="2"/>
  <c r="P13" i="2" s="1"/>
  <c r="W19" i="2"/>
  <c r="P19" i="2" s="1"/>
  <c r="W12" i="2"/>
  <c r="P12" i="2" s="1"/>
  <c r="W14" i="2"/>
  <c r="P14" i="2" s="1"/>
  <c r="Q28" i="2"/>
  <c r="W20" i="2"/>
  <c r="P20" i="2" s="1"/>
  <c r="W14" i="1"/>
  <c r="P14" i="1" s="1"/>
  <c r="W20" i="1"/>
  <c r="P20" i="1" s="1"/>
  <c r="W26" i="1"/>
  <c r="P26" i="1" s="1"/>
  <c r="W26" i="2"/>
  <c r="P26" i="2" s="1"/>
  <c r="P17" i="2"/>
  <c r="W18" i="2"/>
  <c r="P18" i="2" s="1"/>
  <c r="V28" i="2"/>
  <c r="W17" i="1"/>
  <c r="P17" i="1" l="1"/>
  <c r="P28" i="1" s="1"/>
  <c r="W28" i="1"/>
  <c r="P28" i="2"/>
  <c r="W28" i="2"/>
</calcChain>
</file>

<file path=xl/sharedStrings.xml><?xml version="1.0" encoding="utf-8"?>
<sst xmlns="http://schemas.openxmlformats.org/spreadsheetml/2006/main" count="409" uniqueCount="186">
  <si>
    <t xml:space="preserve">家長請透過左上角QRCode掃描後進入營養午餐網頁連結官網食材登錄平臺查詢相關的食品安全，若相關問題可直接撥午餐 06-3559451轉836                                                                                             </t>
  </si>
  <si>
    <t>主　　編：方建良（校長）</t>
  </si>
  <si>
    <t xml:space="preserve">   執行編輯：許瑛珍（執行秘書）</t>
  </si>
  <si>
    <t>編　　審：台南市立安順國小</t>
  </si>
  <si>
    <t>http://class.tn.edu.tw/modules/tad_web/link.php?WebID=4043&amp;LinkID=4348</t>
  </si>
  <si>
    <t xml:space="preserve">      出版日期：中華民國114年2月5日</t>
  </si>
  <si>
    <t xml:space="preserve">                供應人數：2360人</t>
  </si>
  <si>
    <t xml:space="preserve">                食譜設計：戴秀梅 (營養師)</t>
  </si>
  <si>
    <r>
      <rPr>
        <sz val="16"/>
        <color rgb="FF000000"/>
        <rFont val="Arial"/>
        <family val="2"/>
      </rPr>
      <t xml:space="preserve">              114</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</si>
  <si>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</si>
  <si>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</si>
  <si>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</si>
  <si>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</si>
  <si>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</si>
  <si>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</si>
  <si>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</si>
  <si>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</si>
  <si>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</si>
  <si>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</si>
  <si>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</si>
  <si>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</si>
  <si>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</si>
  <si>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</si>
  <si>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</si>
  <si>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</si>
  <si>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</si>
  <si>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</si>
  <si>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白飯</t>
  </si>
  <si>
    <t>帶骨肉排</t>
  </si>
  <si>
    <t>有機蔬菜</t>
  </si>
  <si>
    <t>海產飯湯料</t>
  </si>
  <si>
    <t>海產飯湯</t>
  </si>
  <si>
    <t>四</t>
  </si>
  <si>
    <t>胚芽飯</t>
  </si>
  <si>
    <t>打拋肉</t>
  </si>
  <si>
    <t>拌海帶根</t>
  </si>
  <si>
    <t>五</t>
  </si>
  <si>
    <t>藜麥飯</t>
  </si>
  <si>
    <t>醬燒肉片</t>
  </si>
  <si>
    <t>芹香甜不辣</t>
  </si>
  <si>
    <t>豆薯肉絲湯</t>
  </si>
  <si>
    <t>一</t>
  </si>
  <si>
    <t>香菇肉燥</t>
  </si>
  <si>
    <t>三杯杏鮑菇</t>
  </si>
  <si>
    <t>海芽味磳湯</t>
  </si>
  <si>
    <t>二</t>
  </si>
  <si>
    <t>五穀飯</t>
  </si>
  <si>
    <t>豆鼓鱸魚</t>
  </si>
  <si>
    <t>蒜香高麗菜</t>
  </si>
  <si>
    <t>紅蘿蔔炒蛋</t>
  </si>
  <si>
    <t>當歸麵線湯</t>
  </si>
  <si>
    <t>肉絲炒烏龍麵</t>
  </si>
  <si>
    <t>香烤雞腿</t>
  </si>
  <si>
    <t>珍菇青花</t>
  </si>
  <si>
    <t>肉絲炒烏龍麵料</t>
  </si>
  <si>
    <t>黃豆芽蕃茄湯</t>
  </si>
  <si>
    <t>咖哩雞</t>
  </si>
  <si>
    <t>拌三絲</t>
  </si>
  <si>
    <t>蘿蔔排骨湯</t>
  </si>
  <si>
    <t>國產豆漿</t>
  </si>
  <si>
    <t>豆輪燒肉</t>
  </si>
  <si>
    <t>沙茶油菜</t>
  </si>
  <si>
    <t>毛豆莢</t>
  </si>
  <si>
    <t>刺瓜魚丸湯</t>
  </si>
  <si>
    <t>泡菜火鍋肉</t>
  </si>
  <si>
    <t>黑胡椒豆芽</t>
  </si>
  <si>
    <t>玉米濃湯</t>
  </si>
  <si>
    <t>鹽酥雞</t>
  </si>
  <si>
    <t>咖哩白菜</t>
  </si>
  <si>
    <t>芹香豆包</t>
  </si>
  <si>
    <t>翡翠豆腐羹</t>
  </si>
  <si>
    <t>雞肉絲飯</t>
  </si>
  <si>
    <t>滷蛋</t>
  </si>
  <si>
    <t>滷肉燥</t>
  </si>
  <si>
    <t>炒高麗菜</t>
  </si>
  <si>
    <t>蘿蔔貢丸湯</t>
  </si>
  <si>
    <t>京醬肉絲</t>
  </si>
  <si>
    <t>三色花椰</t>
  </si>
  <si>
    <t>黑胡椒雞柳</t>
  </si>
  <si>
    <t>蝦皮高麗菜</t>
  </si>
  <si>
    <t>酸白菜肉片湯</t>
  </si>
  <si>
    <t>洋蔥甜不辣</t>
  </si>
  <si>
    <t>麻油米血</t>
  </si>
  <si>
    <t>白醬義式雞肉</t>
  </si>
  <si>
    <t>蒜香青花</t>
  </si>
  <si>
    <t>大頭菜排骨湯</t>
  </si>
  <si>
    <t>228放假不供應</t>
  </si>
  <si>
    <t>月平均</t>
  </si>
  <si>
    <t xml:space="preserve">備註： 1.遇特殊狀況（如颱風、退貨、物價上揚）變動食譜  </t>
  </si>
  <si>
    <t>天天五蔬果</t>
  </si>
  <si>
    <t xml:space="preserve">           2.水果係暫定</t>
  </si>
  <si>
    <t xml:space="preserve"> 2.水果、有機蔬菜係暫定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</si>
  <si>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</si>
  <si>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</si>
  <si>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</si>
  <si>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</si>
  <si>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</si>
  <si>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</si>
  <si>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台南市安順國小114.2月份學校供應量反映表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</si>
  <si>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 2月5日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</si>
  <si>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</si>
  <si>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</si>
  <si>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</si>
  <si>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</si>
  <si>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</si>
  <si>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</si>
  <si>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</si>
  <si>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</si>
  <si>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</si>
  <si>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</si>
  <si>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</si>
  <si>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</si>
  <si>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</si>
  <si>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</si>
  <si>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</si>
  <si>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</si>
  <si>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</si>
  <si>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</si>
  <si>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</si>
  <si>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</si>
  <si>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</si>
  <si>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</si>
  <si>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</si>
  <si>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</si>
  <si>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</si>
  <si>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</si>
  <si>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</si>
  <si>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</si>
  <si>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</si>
  <si>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家長請透過左上角QRCode掃描後進入營養午餐網頁連結官網食材登錄平臺查詢相關的食品安全，若相關問題可直接撥午餐專線06-3565460或06-3559451轉836                                                                                    </t>
  </si>
  <si>
    <t>主　　編：蘇建銘（校長）</t>
  </si>
  <si>
    <t xml:space="preserve">                                                    出版日期：中華民國114年2月5日</t>
  </si>
  <si>
    <t xml:space="preserve">                供應人數：35人</t>
  </si>
  <si>
    <r>
      <rPr>
        <sz val="16"/>
        <color rgb="FF000000"/>
        <rFont val="Arial"/>
        <family val="2"/>
      </rPr>
      <t xml:space="preserve">              114</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</si>
  <si>
    <t>牛蒡肉排</t>
  </si>
  <si>
    <t>鮮菇飯湯料</t>
  </si>
  <si>
    <t>鮮菇飯湯</t>
  </si>
  <si>
    <t>打拋豆腐</t>
  </si>
  <si>
    <t>有機時蔬</t>
  </si>
  <si>
    <t>醋溜白菜</t>
  </si>
  <si>
    <t>豆薯湯</t>
  </si>
  <si>
    <t>豆鼓素魚</t>
  </si>
  <si>
    <t>高麗菜</t>
  </si>
  <si>
    <t>蔬食烏龍麵</t>
  </si>
  <si>
    <t>素肉排</t>
  </si>
  <si>
    <t>蔬食烏龍麵料</t>
  </si>
  <si>
    <t>蘿蔔素羊肉湯</t>
  </si>
  <si>
    <t>泡菜炒肉</t>
  </si>
  <si>
    <t>燕麥飯</t>
  </si>
  <si>
    <t>茄汁百頁</t>
  </si>
  <si>
    <t>素肉絲飯</t>
  </si>
  <si>
    <t>素肉燥</t>
  </si>
  <si>
    <t>蘿蔔素丸湯</t>
  </si>
  <si>
    <t>黑胡椒肉絲</t>
  </si>
  <si>
    <t>素炒高麗菜</t>
  </si>
  <si>
    <t>素甜不辣</t>
  </si>
  <si>
    <t>麻油素米血</t>
  </si>
  <si>
    <t xml:space="preserve">      2.水果、有機蔬菜係暫定</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</si>
  <si>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 2月5日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</si>
  <si>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</si>
  <si>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</si>
  <si>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</si>
  <si>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</si>
  <si>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</si>
  <si>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</si>
  <si>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</si>
  <si>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</si>
  <si>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</si>
  <si>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</si>
  <si>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</si>
  <si>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</si>
  <si>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</si>
  <si>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</si>
  <si>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</si>
  <si>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</si>
  <si>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t>蝦米</t>
    </r>
    <r>
      <rPr>
        <sz val="12"/>
        <color rgb="FF000000"/>
        <rFont val="新細明體"/>
        <family val="1"/>
        <charset val="136"/>
      </rPr>
      <t>白菜</t>
    </r>
  </si>
  <si>
    <t>綠豆地瓜湯</t>
    <phoneticPr fontId="42" type="noConversion"/>
  </si>
  <si>
    <t>綠豆地瓜湯</t>
    <phoneticPr fontId="42" type="noConversion"/>
  </si>
  <si>
    <t>五彩炸魚</t>
    <phoneticPr fontId="42" type="noConversion"/>
  </si>
  <si>
    <t>咖哩肉</t>
    <phoneticPr fontId="42" type="noConversion"/>
  </si>
  <si>
    <t>榨菜肉絲</t>
    <phoneticPr fontId="42" type="noConversion"/>
  </si>
  <si>
    <t>榨菜肉絲</t>
    <phoneticPr fontId="42" type="noConversion"/>
  </si>
  <si>
    <t>脆瓜肉燥</t>
    <phoneticPr fontId="42" type="noConversion"/>
  </si>
  <si>
    <t>紫菜味磳湯</t>
    <phoneticPr fontId="42" type="noConversion"/>
  </si>
  <si>
    <t>紅豆湯</t>
    <phoneticPr fontId="42" type="noConversion"/>
  </si>
  <si>
    <t>紅豆湯</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</si>
</sst>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_ "/>
  </numFmts>
  <fonts count="51">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Calibri"/>
      <family val="2"/>
    </font>
    <font>
      <sz val="10"/>
      <color theme="1"/>
      <name val="BiauKai"/>
    </font>
    <font>
      <sz val="6"/>
      <color theme="1"/>
      <name val="Calibri"/>
      <family val="2"/>
    </font>
    <font>
      <sz val="8"/>
      <color theme="1"/>
      <name val="Times New Roman"/>
      <family val="1"/>
    </font>
    <font>
      <sz val="8"/>
      <color theme="1"/>
      <name val="PMingLiu"/>
      <family val="1"/>
      <charset val="136"/>
    </font>
    <font>
      <sz val="10"/>
      <color theme="1"/>
      <name val="Calibri"/>
      <family val="2"/>
    </font>
    <font>
      <sz val="14"/>
      <color rgb="FF000000"/>
      <name val="PMingLiu"/>
      <family val="1"/>
      <charset val="136"/>
    </font>
    <font>
      <sz val="12"/>
      <color rgb="FF000000"/>
      <name val="Calibri"/>
      <family val="2"/>
    </font>
    <font>
      <sz val="11"/>
      <color theme="1"/>
      <name val="PMingLiu"/>
      <family val="1"/>
      <charset val="136"/>
    </font>
    <font>
      <sz val="12"/>
      <color rgb="FF000000"/>
      <name val="DFKai-SB"/>
      <family val="4"/>
      <charset val="136"/>
    </font>
    <font>
      <sz val="8"/>
      <color rgb="FF000000"/>
      <name val="DFKai-SB"/>
      <family val="4"/>
      <charset val="136"/>
    </font>
    <font>
      <sz val="8"/>
      <color rgb="FF000000"/>
      <name val="Times New Roman"/>
      <family val="1"/>
    </font>
    <font>
      <sz val="10"/>
      <color rgb="FF000000"/>
      <name val="DFKai-SB"/>
      <family val="4"/>
      <charset val="136"/>
    </font>
    <font>
      <sz val="9"/>
      <color theme="1"/>
      <name val="PMingLiu"/>
      <family val="1"/>
      <charset val="136"/>
    </font>
    <font>
      <sz val="11"/>
      <color rgb="FF000000"/>
      <name val="Times New Roman"/>
      <family val="1"/>
    </font>
    <font>
      <sz val="12"/>
      <color theme="1"/>
      <name val="PMingLiu"/>
      <family val="1"/>
      <charset val="136"/>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2"/>
      <color theme="1"/>
      <name val="BiauKai"/>
    </font>
    <font>
      <sz val="12"/>
      <color theme="1"/>
      <name val="MingLiu"/>
      <family val="3"/>
      <charset val="136"/>
    </font>
    <font>
      <sz val="12"/>
      <color theme="1"/>
      <name val="Microsoft JhengHei"/>
      <family val="2"/>
      <charset val="136"/>
    </font>
    <font>
      <sz val="12"/>
      <color rgb="FF000000"/>
      <name val="新細明體"/>
      <family val="1"/>
      <charset val="136"/>
    </font>
    <font>
      <sz val="12"/>
      <color theme="1"/>
      <name val="DFKai-SB"/>
      <family val="4"/>
      <charset val="136"/>
    </font>
    <font>
      <sz val="12"/>
      <color rgb="FF000000"/>
      <name val="Times New Roman"/>
      <family val="1"/>
    </font>
    <font>
      <sz val="10"/>
      <color rgb="FF000000"/>
      <name val="文鼎古"/>
      <family val="3"/>
      <charset val="136"/>
    </font>
    <font>
      <sz val="10"/>
      <color rgb="FF000000"/>
      <name val="Calibri"/>
      <family val="2"/>
      <scheme val="minor"/>
    </font>
  </fonts>
  <fills count="3">
    <fill>
      <patternFill patternType="none"/>
    </fill>
    <fill>
      <patternFill patternType="gray125"/>
    </fill>
    <fill>
      <patternFill patternType="solid">
        <fgColor rgb="FFE5DFEC"/>
        <bgColor rgb="FFE5DFEC"/>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62">
    <xf numFmtId="0" fontId="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2" fillId="0" borderId="4" xfId="0" applyFont="1" applyBorder="1" applyAlignment="1">
      <alignment vertical="center"/>
    </xf>
    <xf numFmtId="176" fontId="7"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 xfId="0" applyFont="1" applyBorder="1" applyAlignment="1">
      <alignment horizontal="right" vertical="center" wrapText="1"/>
    </xf>
    <xf numFmtId="0" fontId="16" fillId="0" borderId="2" xfId="0" applyFont="1" applyBorder="1" applyAlignment="1">
      <alignment horizontal="left" vertical="center" wrapText="1"/>
    </xf>
    <xf numFmtId="1" fontId="17" fillId="0" borderId="2" xfId="0" applyNumberFormat="1" applyFont="1" applyBorder="1" applyAlignment="1">
      <alignment horizontal="center" vertical="center"/>
    </xf>
    <xf numFmtId="0" fontId="15" fillId="0" borderId="2" xfId="0" applyFont="1" applyBorder="1" applyAlignment="1">
      <alignment horizontal="right" vertical="center" wrapText="1"/>
    </xf>
    <xf numFmtId="0" fontId="16" fillId="0" borderId="2" xfId="0" applyFont="1" applyBorder="1" applyAlignment="1">
      <alignment horizontal="right" vertical="center" wrapText="1"/>
    </xf>
    <xf numFmtId="1" fontId="12" fillId="0" borderId="2" xfId="0" applyNumberFormat="1" applyFont="1" applyBorder="1" applyAlignment="1">
      <alignment horizontal="right" vertical="center"/>
    </xf>
    <xf numFmtId="0" fontId="18" fillId="0" borderId="0" xfId="0" applyFont="1" applyAlignment="1">
      <alignment horizontal="center" vertical="center" wrapText="1"/>
    </xf>
    <xf numFmtId="0" fontId="15" fillId="0" borderId="2" xfId="0" applyFont="1" applyBorder="1" applyAlignment="1">
      <alignment horizontal="left" vertical="center" wrapText="1"/>
    </xf>
    <xf numFmtId="0" fontId="19" fillId="0" borderId="0" xfId="0" applyFont="1" applyAlignment="1">
      <alignment vertical="center"/>
    </xf>
    <xf numFmtId="0" fontId="3" fillId="0" borderId="5" xfId="0" applyFont="1" applyBorder="1" applyAlignment="1">
      <alignment horizontal="center" vertical="center" wrapText="1"/>
    </xf>
    <xf numFmtId="0" fontId="21" fillId="0" borderId="2" xfId="0" applyFont="1" applyBorder="1" applyAlignment="1">
      <alignment vertical="center" wrapText="1"/>
    </xf>
    <xf numFmtId="0" fontId="22" fillId="0" borderId="6" xfId="0" applyFont="1" applyBorder="1" applyAlignment="1">
      <alignment horizontal="center" vertical="center" wrapText="1"/>
    </xf>
    <xf numFmtId="0" fontId="23" fillId="0" borderId="2" xfId="0" applyFont="1" applyBorder="1" applyAlignment="1">
      <alignment horizontal="left" vertical="center" wrapText="1"/>
    </xf>
    <xf numFmtId="1" fontId="24"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1" fontId="3" fillId="0" borderId="2" xfId="0" applyNumberFormat="1" applyFont="1" applyBorder="1" applyAlignment="1">
      <alignment vertical="center"/>
    </xf>
    <xf numFmtId="0" fontId="3" fillId="0" borderId="2" xfId="0" applyFont="1" applyBorder="1" applyAlignment="1">
      <alignment horizontal="center" vertical="center" wrapText="1"/>
    </xf>
    <xf numFmtId="0" fontId="7" fillId="0" borderId="6" xfId="0" applyFont="1" applyBorder="1" applyAlignment="1">
      <alignment vertical="center" wrapText="1"/>
    </xf>
    <xf numFmtId="0" fontId="25" fillId="0" borderId="2" xfId="0" applyFont="1" applyBorder="1" applyAlignment="1">
      <alignment horizontal="center" vertical="center" wrapText="1"/>
    </xf>
    <xf numFmtId="0" fontId="7"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6" fillId="0" borderId="2" xfId="0" applyFont="1" applyBorder="1" applyAlignment="1">
      <alignment horizontal="left" vertical="center" wrapText="1"/>
    </xf>
    <xf numFmtId="1" fontId="3" fillId="0" borderId="0" xfId="0" applyNumberFormat="1" applyFont="1" applyAlignment="1">
      <alignment vertical="center"/>
    </xf>
    <xf numFmtId="1" fontId="10"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1" xfId="0" applyFont="1" applyBorder="1" applyAlignment="1">
      <alignment horizontal="left" vertical="center" wrapText="1"/>
    </xf>
    <xf numFmtId="0" fontId="7" fillId="0" borderId="1" xfId="0" applyFont="1" applyBorder="1" applyAlignment="1">
      <alignment horizontal="left" vertical="center" wrapText="1"/>
    </xf>
    <xf numFmtId="1" fontId="24"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1" fontId="3" fillId="0" borderId="1" xfId="0" applyNumberFormat="1" applyFont="1" applyBorder="1" applyAlignment="1">
      <alignment vertical="center"/>
    </xf>
    <xf numFmtId="0" fontId="7" fillId="0" borderId="7" xfId="0" applyFont="1" applyBorder="1" applyAlignment="1">
      <alignment vertical="center" wrapText="1"/>
    </xf>
    <xf numFmtId="0" fontId="27" fillId="0" borderId="2" xfId="0" applyFont="1" applyBorder="1" applyAlignment="1">
      <alignment horizontal="left" vertical="center" readingOrder="1"/>
    </xf>
    <xf numFmtId="0" fontId="22" fillId="0" borderId="9" xfId="0" applyFont="1" applyBorder="1" applyAlignment="1">
      <alignment horizontal="center" vertical="center" wrapText="1"/>
    </xf>
    <xf numFmtId="1" fontId="3" fillId="0" borderId="4" xfId="0" applyNumberFormat="1" applyFont="1" applyBorder="1" applyAlignment="1">
      <alignment vertical="center"/>
    </xf>
    <xf numFmtId="0" fontId="19" fillId="0" borderId="2" xfId="0" applyFont="1" applyBorder="1" applyAlignment="1">
      <alignment vertical="center"/>
    </xf>
    <xf numFmtId="0" fontId="27" fillId="0" borderId="4" xfId="0" applyFont="1" applyBorder="1" applyAlignment="1">
      <alignment vertical="center"/>
    </xf>
    <xf numFmtId="0" fontId="3" fillId="0" borderId="8" xfId="0" applyFont="1" applyBorder="1" applyAlignment="1">
      <alignment horizontal="center" vertical="center" wrapText="1"/>
    </xf>
    <xf numFmtId="1" fontId="22" fillId="0" borderId="2" xfId="0" applyNumberFormat="1" applyFont="1" applyBorder="1" applyAlignment="1">
      <alignment horizontal="left" vertical="center" wrapText="1"/>
    </xf>
    <xf numFmtId="0" fontId="28" fillId="0" borderId="9" xfId="0" applyFont="1" applyBorder="1" applyAlignment="1">
      <alignment vertical="center" wrapText="1"/>
    </xf>
    <xf numFmtId="177" fontId="7" fillId="0" borderId="4" xfId="0" applyNumberFormat="1" applyFont="1" applyBorder="1" applyAlignment="1">
      <alignment horizontal="left" vertical="center"/>
    </xf>
    <xf numFmtId="1"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xf>
    <xf numFmtId="177" fontId="10" fillId="0" borderId="4" xfId="0" applyNumberFormat="1" applyFont="1" applyBorder="1" applyAlignment="1">
      <alignment horizontal="left" vertical="center"/>
    </xf>
    <xf numFmtId="1" fontId="10" fillId="0" borderId="4" xfId="0" applyNumberFormat="1" applyFont="1" applyBorder="1" applyAlignment="1">
      <alignment horizontal="right" vertical="center"/>
    </xf>
    <xf numFmtId="177" fontId="3" fillId="0" borderId="0" xfId="0" applyNumberFormat="1" applyFont="1" applyAlignment="1">
      <alignment vertical="center"/>
    </xf>
    <xf numFmtId="0" fontId="27" fillId="2" borderId="12" xfId="0" applyFont="1" applyFill="1" applyBorder="1" applyAlignment="1">
      <alignment vertical="center"/>
    </xf>
    <xf numFmtId="0" fontId="29" fillId="2" borderId="12" xfId="0" applyFont="1" applyFill="1" applyBorder="1" applyAlignment="1">
      <alignment vertical="center"/>
    </xf>
    <xf numFmtId="0" fontId="29" fillId="2" borderId="12" xfId="0" applyFont="1" applyFill="1" applyBorder="1" applyAlignment="1">
      <alignment horizontal="center" vertical="center"/>
    </xf>
    <xf numFmtId="0" fontId="30" fillId="2" borderId="12" xfId="0" applyFont="1" applyFill="1" applyBorder="1" applyAlignment="1">
      <alignment horizontal="center" vertical="center"/>
    </xf>
    <xf numFmtId="0" fontId="31" fillId="2" borderId="12" xfId="0" applyFont="1" applyFill="1" applyBorder="1" applyAlignment="1">
      <alignment horizontal="center" vertical="center"/>
    </xf>
    <xf numFmtId="1" fontId="3" fillId="2" borderId="12" xfId="0" applyNumberFormat="1" applyFont="1" applyFill="1" applyBorder="1" applyAlignment="1">
      <alignment vertical="center"/>
    </xf>
    <xf numFmtId="0" fontId="23" fillId="0" borderId="0" xfId="0" applyFont="1" applyAlignment="1">
      <alignment horizontal="left" vertical="center" wrapText="1"/>
    </xf>
    <xf numFmtId="0" fontId="7" fillId="0" borderId="0" xfId="0" applyFont="1" applyAlignment="1">
      <alignment horizontal="left" vertical="center" wrapText="1"/>
    </xf>
    <xf numFmtId="0" fontId="32" fillId="2" borderId="12" xfId="0" applyFont="1" applyFill="1" applyBorder="1" applyAlignment="1">
      <alignment vertical="center"/>
    </xf>
    <xf numFmtId="0" fontId="20" fillId="2" borderId="12" xfId="0" applyFont="1" applyFill="1" applyBorder="1" applyAlignment="1">
      <alignment vertical="center"/>
    </xf>
    <xf numFmtId="0" fontId="3" fillId="2" borderId="12" xfId="0" applyFont="1" applyFill="1" applyBorder="1" applyAlignment="1">
      <alignment vertical="center"/>
    </xf>
    <xf numFmtId="0" fontId="30" fillId="2" borderId="12" xfId="0" applyFont="1" applyFill="1" applyBorder="1" applyAlignment="1">
      <alignment vertical="center"/>
    </xf>
    <xf numFmtId="0" fontId="31" fillId="2" borderId="12" xfId="0" applyFont="1" applyFill="1" applyBorder="1" applyAlignme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6" fillId="0" borderId="0" xfId="0" applyFont="1" applyAlignment="1">
      <alignment vertical="center"/>
    </xf>
    <xf numFmtId="0" fontId="37" fillId="0" borderId="13" xfId="0" applyFont="1" applyBorder="1" applyAlignment="1">
      <alignment horizontal="center" vertical="center" wrapText="1"/>
    </xf>
    <xf numFmtId="0" fontId="37" fillId="0" borderId="2" xfId="0" applyFont="1" applyBorder="1" applyAlignment="1">
      <alignment horizontal="center" vertical="center" wrapText="1"/>
    </xf>
    <xf numFmtId="0" fontId="3" fillId="0" borderId="5" xfId="0" applyFont="1" applyBorder="1" applyAlignment="1">
      <alignment vertical="center" wrapText="1"/>
    </xf>
    <xf numFmtId="0" fontId="37" fillId="0" borderId="2" xfId="0" applyFont="1" applyBorder="1" applyAlignment="1">
      <alignment vertical="center" wrapText="1"/>
    </xf>
    <xf numFmtId="0" fontId="4" fillId="0" borderId="5" xfId="0" applyFont="1" applyBorder="1" applyAlignment="1">
      <alignment horizontal="center" vertical="center" wrapText="1"/>
    </xf>
    <xf numFmtId="0" fontId="3" fillId="0" borderId="2" xfId="0" applyFont="1" applyBorder="1" applyAlignment="1">
      <alignment vertical="center"/>
    </xf>
    <xf numFmtId="0" fontId="4" fillId="0" borderId="14" xfId="0" applyFont="1" applyBorder="1" applyAlignment="1">
      <alignment horizontal="center" vertical="center" wrapText="1"/>
    </xf>
    <xf numFmtId="0" fontId="37" fillId="0" borderId="2" xfId="0" applyFont="1" applyBorder="1" applyAlignment="1">
      <alignment vertical="top" wrapText="1"/>
    </xf>
    <xf numFmtId="0" fontId="37" fillId="0" borderId="0" xfId="0" applyFont="1" applyAlignment="1">
      <alignment horizontal="left" vertical="center"/>
    </xf>
    <xf numFmtId="0" fontId="36" fillId="0" borderId="0" xfId="0" applyFont="1" applyAlignment="1">
      <alignment horizontal="left" vertical="center"/>
    </xf>
    <xf numFmtId="0" fontId="3"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0" fontId="37" fillId="0" borderId="5" xfId="0" applyFont="1" applyBorder="1" applyAlignment="1">
      <alignment vertical="center" wrapText="1"/>
    </xf>
    <xf numFmtId="176" fontId="1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1" fontId="17" fillId="0" borderId="2" xfId="0" applyNumberFormat="1" applyFont="1" applyBorder="1" applyAlignment="1">
      <alignment horizontal="left" vertical="center"/>
    </xf>
    <xf numFmtId="1" fontId="12" fillId="0" borderId="2" xfId="0" applyNumberFormat="1" applyFont="1" applyBorder="1" applyAlignment="1">
      <alignment vertical="center"/>
    </xf>
    <xf numFmtId="1" fontId="24" fillId="0" borderId="2" xfId="0" applyNumberFormat="1" applyFont="1" applyBorder="1" applyAlignment="1">
      <alignment horizontal="left" vertical="center" wrapText="1"/>
    </xf>
    <xf numFmtId="0" fontId="27" fillId="0" borderId="2" xfId="0" applyFont="1" applyBorder="1" applyAlignment="1">
      <alignment horizontal="center" vertical="center" wrapText="1"/>
    </xf>
    <xf numFmtId="1" fontId="10" fillId="0" borderId="2" xfId="0" applyNumberFormat="1" applyFont="1" applyBorder="1" applyAlignment="1">
      <alignment horizontal="left" vertical="center"/>
    </xf>
    <xf numFmtId="1" fontId="24" fillId="0" borderId="1" xfId="0" applyNumberFormat="1" applyFont="1" applyBorder="1" applyAlignment="1">
      <alignment horizontal="left" vertical="center" wrapText="1"/>
    </xf>
    <xf numFmtId="176" fontId="10" fillId="0" borderId="1" xfId="0" applyNumberFormat="1" applyFont="1" applyBorder="1" applyAlignment="1">
      <alignment horizontal="center" vertical="center" wrapText="1"/>
    </xf>
    <xf numFmtId="0" fontId="27" fillId="0" borderId="1" xfId="0" applyFont="1" applyBorder="1" applyAlignment="1">
      <alignment horizontal="left" vertical="center" readingOrder="1"/>
    </xf>
    <xf numFmtId="0" fontId="27" fillId="0" borderId="7" xfId="0" applyFont="1" applyBorder="1" applyAlignment="1">
      <alignment horizontal="center" vertical="center" readingOrder="1"/>
    </xf>
    <xf numFmtId="0" fontId="27" fillId="0" borderId="1" xfId="0" applyFont="1" applyBorder="1" applyAlignment="1">
      <alignment horizontal="left" vertical="top" readingOrder="1"/>
    </xf>
    <xf numFmtId="1" fontId="22"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xf>
    <xf numFmtId="0" fontId="12" fillId="0" borderId="11" xfId="0" applyFont="1" applyBorder="1" applyAlignment="1">
      <alignment vertical="center"/>
    </xf>
    <xf numFmtId="0" fontId="23" fillId="0" borderId="2" xfId="0" applyFont="1" applyBorder="1" applyAlignment="1">
      <alignment horizontal="center" vertical="center" wrapText="1"/>
    </xf>
    <xf numFmtId="0" fontId="27" fillId="0" borderId="11" xfId="0" applyFont="1" applyBorder="1" applyAlignment="1">
      <alignment horizontal="center" vertical="center"/>
    </xf>
    <xf numFmtId="1" fontId="10" fillId="0" borderId="4" xfId="0" applyNumberFormat="1" applyFont="1" applyBorder="1" applyAlignment="1">
      <alignment horizontal="left" vertical="center"/>
    </xf>
    <xf numFmtId="0" fontId="35" fillId="0" borderId="0" xfId="0" applyFont="1" applyAlignment="1">
      <alignment vertical="center"/>
    </xf>
    <xf numFmtId="0" fontId="43" fillId="0" borderId="5" xfId="0" applyFont="1" applyBorder="1" applyAlignment="1">
      <alignment horizontal="center" vertical="center" wrapText="1"/>
    </xf>
    <xf numFmtId="0" fontId="43"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43" fillId="0" borderId="1" xfId="0" applyFont="1" applyBorder="1" applyAlignment="1">
      <alignment horizontal="center" wrapText="1"/>
    </xf>
    <xf numFmtId="0" fontId="44" fillId="0" borderId="1" xfId="0" applyFont="1" applyBorder="1" applyAlignment="1">
      <alignment horizontal="center" wrapText="1"/>
    </xf>
    <xf numFmtId="0" fontId="45" fillId="0" borderId="1" xfId="0" applyFont="1" applyBorder="1" applyAlignment="1">
      <alignment horizont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47"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8" xfId="0" applyFont="1" applyBorder="1" applyAlignment="1">
      <alignment horizontal="left" vertical="center" readingOrder="1"/>
    </xf>
    <xf numFmtId="0" fontId="27" fillId="0" borderId="9" xfId="0" applyFont="1" applyBorder="1" applyAlignment="1">
      <alignment horizontal="left" vertical="center" readingOrder="1"/>
    </xf>
    <xf numFmtId="0" fontId="44" fillId="0" borderId="2" xfId="0" applyFont="1" applyBorder="1" applyAlignment="1">
      <alignment horizontal="center" wrapText="1"/>
    </xf>
    <xf numFmtId="0" fontId="44"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27" fillId="0" borderId="0" xfId="0" applyFont="1" applyAlignment="1">
      <alignment horizontal="left" vertical="center" readingOrder="1"/>
    </xf>
    <xf numFmtId="0" fontId="4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49" fillId="0" borderId="6" xfId="0" applyFont="1" applyBorder="1" applyAlignment="1">
      <alignment horizontal="center" vertical="center" wrapText="1"/>
    </xf>
    <xf numFmtId="0" fontId="10" fillId="0" borderId="6" xfId="0" applyFont="1" applyBorder="1" applyAlignment="1">
      <alignment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2" xfId="0" applyFont="1" applyBorder="1" applyAlignment="1">
      <alignment horizontal="center" vertical="center" wrapText="1"/>
    </xf>
    <xf numFmtId="0" fontId="50" fillId="0" borderId="0" xfId="0" applyFont="1" applyAlignment="1">
      <alignment vertical="center"/>
    </xf>
    <xf numFmtId="0" fontId="24" fillId="0" borderId="3" xfId="0" applyFont="1" applyBorder="1" applyAlignment="1">
      <alignment horizontal="center" vertical="center" wrapText="1"/>
    </xf>
    <xf numFmtId="0" fontId="33" fillId="0" borderId="0" xfId="0" applyFont="1" applyAlignment="1">
      <alignment horizontal="left" vertical="center"/>
    </xf>
    <xf numFmtId="0" fontId="0" fillId="0" borderId="0" xfId="0" applyFont="1" applyAlignment="1">
      <alignment vertical="center"/>
    </xf>
    <xf numFmtId="0" fontId="7" fillId="0" borderId="1" xfId="0" applyFont="1" applyBorder="1" applyAlignment="1">
      <alignment horizontal="center"/>
    </xf>
    <xf numFmtId="0" fontId="11" fillId="0" borderId="3" xfId="0" applyFont="1" applyBorder="1" applyAlignment="1">
      <alignment vertical="center"/>
    </xf>
    <xf numFmtId="0" fontId="11" fillId="0" borderId="4" xfId="0" applyFont="1" applyBorder="1" applyAlignment="1">
      <alignment vertical="center"/>
    </xf>
    <xf numFmtId="0" fontId="10"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1" fillId="0" borderId="10" xfId="0" applyFont="1" applyBorder="1" applyAlignment="1">
      <alignment vertical="center"/>
    </xf>
    <xf numFmtId="0" fontId="11" fillId="0" borderId="6" xfId="0" applyFont="1" applyBorder="1" applyAlignment="1">
      <alignment vertical="center"/>
    </xf>
    <xf numFmtId="0" fontId="28" fillId="0" borderId="11" xfId="0" applyFont="1" applyBorder="1" applyAlignment="1">
      <alignment horizontal="center" vertical="center" wrapText="1"/>
    </xf>
    <xf numFmtId="0" fontId="11" fillId="0" borderId="8" xfId="0" applyFont="1" applyBorder="1" applyAlignment="1">
      <alignment vertic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35" fillId="0" borderId="0" xfId="0" applyFont="1" applyAlignment="1">
      <alignment horizontal="left" vertical="center"/>
    </xf>
    <xf numFmtId="0" fontId="37" fillId="0" borderId="5" xfId="0" applyFont="1" applyBorder="1" applyAlignment="1">
      <alignment horizontal="center" vertical="top" wrapText="1"/>
    </xf>
    <xf numFmtId="0" fontId="3" fillId="0" borderId="5" xfId="0" applyFont="1" applyBorder="1" applyAlignment="1">
      <alignment horizontal="center" vertical="center"/>
    </xf>
    <xf numFmtId="0" fontId="37" fillId="0" borderId="5" xfId="0" applyFont="1" applyBorder="1" applyAlignment="1">
      <alignment horizontal="center" vertical="center" wrapText="1"/>
    </xf>
    <xf numFmtId="0" fontId="25" fillId="0" borderId="5"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33475"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6"/>
  <sheetViews>
    <sheetView tabSelected="1" zoomScaleNormal="100" workbookViewId="0">
      <selection activeCell="AA20" sqref="AA20"/>
    </sheetView>
  </sheetViews>
  <sheetFormatPr defaultColWidth="11.25" defaultRowHeight="15" customHeight="1"/>
  <cols>
    <col min="1" max="1" width="3.75" customWidth="1"/>
    <col min="2" max="2" width="6.25" customWidth="1"/>
    <col min="3" max="3" width="2.875" customWidth="1"/>
    <col min="4" max="4" width="9.75" customWidth="1"/>
    <col min="5" max="5" width="12.625" customWidth="1"/>
    <col min="6" max="6" width="10.75" customWidth="1"/>
    <col min="7" max="8" width="11.375" customWidth="1"/>
    <col min="9" max="9" width="3.25" customWidth="1"/>
    <col min="10" max="10" width="3" customWidth="1"/>
    <col min="11" max="11" width="2.625" customWidth="1"/>
    <col min="12" max="12" width="2.75" customWidth="1"/>
    <col min="13" max="13" width="3" customWidth="1"/>
    <col min="14" max="14" width="2.625" customWidth="1"/>
    <col min="15" max="15" width="2.75" customWidth="1"/>
    <col min="16" max="16" width="3.75" customWidth="1"/>
    <col min="17" max="17" width="3.375" customWidth="1"/>
    <col min="18" max="18" width="3.25" customWidth="1"/>
    <col min="19" max="19" width="2.25" customWidth="1"/>
    <col min="20" max="20" width="2.875" customWidth="1"/>
    <col min="21" max="21" width="2.25" customWidth="1"/>
    <col min="22" max="22" width="4" customWidth="1"/>
    <col min="23" max="23" width="5" customWidth="1"/>
    <col min="24" max="24" width="4" customWidth="1"/>
    <col min="25" max="26" width="6.75" customWidth="1"/>
  </cols>
  <sheetData>
    <row r="1" spans="1:26" ht="15.75" customHeight="1">
      <c r="A1" s="151"/>
      <c r="B1" s="135"/>
      <c r="C1" s="135"/>
      <c r="D1" s="152" t="s">
        <v>0</v>
      </c>
      <c r="E1" s="135"/>
      <c r="F1" s="135"/>
      <c r="G1" s="135"/>
      <c r="H1" s="153" t="s">
        <v>1</v>
      </c>
      <c r="I1" s="135"/>
      <c r="J1" s="135"/>
      <c r="K1" s="135"/>
      <c r="L1" s="135"/>
      <c r="M1" s="135"/>
      <c r="N1" s="135"/>
      <c r="O1" s="135"/>
      <c r="P1" s="135"/>
      <c r="Q1" s="2"/>
      <c r="R1" s="2"/>
      <c r="S1" s="2"/>
      <c r="T1" s="2"/>
      <c r="U1" s="2"/>
      <c r="V1" s="2"/>
      <c r="W1" s="2"/>
      <c r="X1" s="2"/>
      <c r="Y1" s="2"/>
      <c r="Z1" s="2"/>
    </row>
    <row r="2" spans="1:26" ht="15.75" customHeight="1">
      <c r="A2" s="135"/>
      <c r="B2" s="135"/>
      <c r="C2" s="135"/>
      <c r="D2" s="135"/>
      <c r="E2" s="135"/>
      <c r="F2" s="135"/>
      <c r="G2" s="135"/>
      <c r="H2" s="154" t="s">
        <v>2</v>
      </c>
      <c r="I2" s="135"/>
      <c r="J2" s="135"/>
      <c r="K2" s="135"/>
      <c r="L2" s="135"/>
      <c r="M2" s="135"/>
      <c r="N2" s="135"/>
      <c r="O2" s="135"/>
      <c r="P2" s="135"/>
      <c r="Q2" s="2"/>
      <c r="R2" s="2"/>
      <c r="S2" s="2"/>
      <c r="T2" s="2"/>
      <c r="U2" s="2"/>
      <c r="V2" s="2"/>
      <c r="W2" s="2"/>
      <c r="X2" s="2"/>
      <c r="Y2" s="2"/>
      <c r="Z2" s="2"/>
    </row>
    <row r="3" spans="1:26" ht="15.75" customHeight="1">
      <c r="A3" s="135"/>
      <c r="B3" s="135"/>
      <c r="C3" s="135"/>
      <c r="D3" s="135"/>
      <c r="E3" s="135"/>
      <c r="F3" s="135"/>
      <c r="G3" s="135"/>
      <c r="H3" s="154" t="s">
        <v>3</v>
      </c>
      <c r="I3" s="135"/>
      <c r="J3" s="135"/>
      <c r="K3" s="135"/>
      <c r="L3" s="135"/>
      <c r="M3" s="135"/>
      <c r="N3" s="135"/>
      <c r="O3" s="135"/>
      <c r="P3" s="135"/>
      <c r="Q3" s="2"/>
      <c r="R3" s="2"/>
      <c r="S3" s="2"/>
      <c r="T3" s="2"/>
      <c r="U3" s="2"/>
      <c r="V3" s="2"/>
      <c r="W3" s="2"/>
      <c r="X3" s="2"/>
      <c r="Y3" s="2"/>
      <c r="Z3" s="2"/>
    </row>
    <row r="4" spans="1:26" ht="15.75" customHeight="1">
      <c r="A4" s="135"/>
      <c r="B4" s="135"/>
      <c r="C4" s="135"/>
      <c r="D4" s="155" t="s">
        <v>4</v>
      </c>
      <c r="E4" s="135"/>
      <c r="F4" s="135"/>
      <c r="G4" s="135"/>
      <c r="H4" s="4" t="s">
        <v>5</v>
      </c>
      <c r="I4" s="4"/>
      <c r="J4" s="4"/>
      <c r="K4" s="4"/>
      <c r="L4" s="4"/>
      <c r="M4" s="4"/>
      <c r="N4" s="4"/>
      <c r="O4" s="4"/>
      <c r="P4" s="4"/>
      <c r="Q4" s="2"/>
      <c r="R4" s="2"/>
      <c r="S4" s="2"/>
      <c r="T4" s="2"/>
      <c r="U4" s="2"/>
      <c r="V4" s="2"/>
      <c r="W4" s="2"/>
      <c r="X4" s="2"/>
      <c r="Y4" s="2"/>
      <c r="Z4" s="2"/>
    </row>
    <row r="5" spans="1:26" ht="15.75" customHeight="1">
      <c r="A5" s="135"/>
      <c r="B5" s="135"/>
      <c r="C5" s="135"/>
      <c r="D5" s="135"/>
      <c r="E5" s="135"/>
      <c r="F5" s="135"/>
      <c r="G5" s="135"/>
      <c r="H5" s="4" t="s">
        <v>6</v>
      </c>
      <c r="I5" s="4"/>
      <c r="J5" s="4"/>
      <c r="K5" s="4"/>
      <c r="L5" s="4"/>
      <c r="M5" s="4"/>
      <c r="N5" s="4"/>
      <c r="O5" s="4"/>
      <c r="P5" s="4"/>
      <c r="Q5" s="2"/>
      <c r="R5" s="2"/>
      <c r="S5" s="2"/>
      <c r="T5" s="2"/>
      <c r="U5" s="2"/>
      <c r="V5" s="2"/>
      <c r="W5" s="2"/>
      <c r="X5" s="2"/>
      <c r="Y5" s="2"/>
      <c r="Z5" s="2"/>
    </row>
    <row r="6" spans="1:26" ht="15.75" customHeight="1">
      <c r="A6" s="135"/>
      <c r="B6" s="135"/>
      <c r="C6" s="135"/>
      <c r="D6" s="4"/>
      <c r="E6" s="4"/>
      <c r="F6" s="4"/>
      <c r="G6" s="4"/>
      <c r="H6" s="156" t="s">
        <v>7</v>
      </c>
      <c r="I6" s="135"/>
      <c r="J6" s="135"/>
      <c r="K6" s="135"/>
      <c r="L6" s="135"/>
      <c r="M6" s="135"/>
      <c r="N6" s="135"/>
      <c r="O6" s="135"/>
      <c r="P6" s="135"/>
      <c r="Q6" s="2"/>
      <c r="R6" s="2"/>
      <c r="S6" s="2"/>
      <c r="T6" s="2"/>
      <c r="U6" s="2"/>
      <c r="V6" s="2"/>
      <c r="W6" s="2"/>
      <c r="X6" s="2"/>
      <c r="Y6" s="2"/>
      <c r="Z6" s="2"/>
    </row>
    <row r="7" spans="1:26" ht="19.5" customHeight="1">
      <c r="A7" s="149" t="s">
        <v>8</v>
      </c>
      <c r="B7" s="135"/>
      <c r="C7" s="135"/>
      <c r="D7" s="135"/>
      <c r="E7" s="135"/>
      <c r="F7" s="135"/>
      <c r="G7" s="135"/>
      <c r="H7" s="135"/>
      <c r="I7" s="135"/>
      <c r="J7" s="135"/>
      <c r="K7" s="135"/>
      <c r="L7" s="135"/>
      <c r="M7" s="135"/>
      <c r="N7" s="135"/>
      <c r="O7" s="135"/>
      <c r="P7" s="2"/>
      <c r="Q7" s="146" t="s">
        <v>9</v>
      </c>
      <c r="R7" s="145" t="s">
        <v>10</v>
      </c>
      <c r="S7" s="146" t="s">
        <v>11</v>
      </c>
      <c r="T7" s="146" t="s">
        <v>12</v>
      </c>
      <c r="U7" s="146" t="s">
        <v>13</v>
      </c>
      <c r="V7" s="146" t="s">
        <v>14</v>
      </c>
      <c r="W7" s="136" t="s">
        <v>15</v>
      </c>
      <c r="X7" s="2"/>
      <c r="Y7" s="2"/>
      <c r="Z7" s="2"/>
    </row>
    <row r="8" spans="1:26" ht="18.75" customHeight="1">
      <c r="A8" s="147" t="s">
        <v>16</v>
      </c>
      <c r="B8" s="139" t="s">
        <v>17</v>
      </c>
      <c r="C8" s="139" t="s">
        <v>18</v>
      </c>
      <c r="D8" s="139" t="s">
        <v>19</v>
      </c>
      <c r="E8" s="139" t="s">
        <v>20</v>
      </c>
      <c r="F8" s="139" t="s">
        <v>21</v>
      </c>
      <c r="G8" s="139" t="s">
        <v>22</v>
      </c>
      <c r="H8" s="139" t="s">
        <v>23</v>
      </c>
      <c r="I8" s="5" t="s">
        <v>24</v>
      </c>
      <c r="J8" s="146" t="s">
        <v>9</v>
      </c>
      <c r="K8" s="150" t="s">
        <v>10</v>
      </c>
      <c r="L8" s="146" t="s">
        <v>11</v>
      </c>
      <c r="M8" s="146" t="s">
        <v>12</v>
      </c>
      <c r="N8" s="146" t="s">
        <v>13</v>
      </c>
      <c r="O8" s="145" t="s">
        <v>14</v>
      </c>
      <c r="P8" s="148" t="s">
        <v>15</v>
      </c>
      <c r="Q8" s="137"/>
      <c r="R8" s="137"/>
      <c r="S8" s="137"/>
      <c r="T8" s="137"/>
      <c r="U8" s="137"/>
      <c r="V8" s="137"/>
      <c r="W8" s="137"/>
      <c r="X8" s="2"/>
      <c r="Y8" s="2"/>
      <c r="Z8" s="2"/>
    </row>
    <row r="9" spans="1:26" ht="15.75" customHeight="1">
      <c r="A9" s="138"/>
      <c r="B9" s="138"/>
      <c r="C9" s="138"/>
      <c r="D9" s="138"/>
      <c r="E9" s="138"/>
      <c r="F9" s="138"/>
      <c r="G9" s="138"/>
      <c r="H9" s="138"/>
      <c r="I9" s="5" t="s">
        <v>25</v>
      </c>
      <c r="J9" s="138"/>
      <c r="K9" s="138"/>
      <c r="L9" s="138"/>
      <c r="M9" s="138"/>
      <c r="N9" s="138"/>
      <c r="O9" s="138"/>
      <c r="P9" s="137"/>
      <c r="Q9" s="138"/>
      <c r="R9" s="138"/>
      <c r="S9" s="138"/>
      <c r="T9" s="138"/>
      <c r="U9" s="138"/>
      <c r="V9" s="138"/>
      <c r="W9" s="138"/>
      <c r="X9" s="2"/>
      <c r="Y9" s="2"/>
      <c r="Z9" s="2"/>
    </row>
    <row r="10" spans="1:26" ht="15.75" customHeight="1">
      <c r="A10" s="6">
        <v>1</v>
      </c>
      <c r="B10" s="7">
        <v>45327</v>
      </c>
      <c r="C10" s="8" t="s">
        <v>26</v>
      </c>
      <c r="D10" s="108" t="s">
        <v>27</v>
      </c>
      <c r="E10" s="109" t="s">
        <v>28</v>
      </c>
      <c r="F10" s="109" t="s">
        <v>29</v>
      </c>
      <c r="G10" s="110" t="s">
        <v>30</v>
      </c>
      <c r="H10" s="109" t="s">
        <v>31</v>
      </c>
      <c r="I10" s="9" t="s">
        <v>25</v>
      </c>
      <c r="J10" s="10">
        <v>5</v>
      </c>
      <c r="K10" s="11">
        <v>2</v>
      </c>
      <c r="L10" s="11">
        <v>1.7</v>
      </c>
      <c r="M10" s="11">
        <v>2.2000000000000002</v>
      </c>
      <c r="N10" s="11"/>
      <c r="O10" s="11">
        <v>1</v>
      </c>
      <c r="P10" s="12">
        <f t="shared" ref="P10:P26" si="0">W10</f>
        <v>791.5</v>
      </c>
      <c r="Q10" s="13">
        <f t="shared" ref="Q10:Q26" si="1">J10*70</f>
        <v>350</v>
      </c>
      <c r="R10" s="14">
        <f t="shared" ref="R10:R26" si="2">K10*75</f>
        <v>150</v>
      </c>
      <c r="S10" s="14">
        <f t="shared" ref="S10:S26" si="3">L10*25</f>
        <v>42.5</v>
      </c>
      <c r="T10" s="14">
        <f t="shared" ref="T10:T26" si="4">M10*45</f>
        <v>99.000000000000014</v>
      </c>
      <c r="U10" s="14">
        <f t="shared" ref="U10:U26" si="5">N10*60</f>
        <v>0</v>
      </c>
      <c r="V10" s="14">
        <f t="shared" ref="V10:V26" si="6">O10*150</f>
        <v>150</v>
      </c>
      <c r="W10" s="15">
        <f t="shared" ref="W10:W11" si="7">SUM(Q10:V10)</f>
        <v>791.5</v>
      </c>
      <c r="X10" s="2"/>
      <c r="Y10" s="16"/>
      <c r="Z10" s="2"/>
    </row>
    <row r="11" spans="1:26" ht="15.75" customHeight="1">
      <c r="A11" s="6">
        <v>2</v>
      </c>
      <c r="B11" s="7">
        <v>45328</v>
      </c>
      <c r="C11" s="8" t="s">
        <v>32</v>
      </c>
      <c r="D11" s="111" t="s">
        <v>33</v>
      </c>
      <c r="E11" s="112" t="s">
        <v>34</v>
      </c>
      <c r="F11" s="112" t="s">
        <v>29</v>
      </c>
      <c r="G11" s="111" t="s">
        <v>35</v>
      </c>
      <c r="H11" s="113" t="s">
        <v>176</v>
      </c>
      <c r="I11" s="9"/>
      <c r="J11" s="10">
        <v>5</v>
      </c>
      <c r="K11" s="17">
        <v>2.2000000000000002</v>
      </c>
      <c r="L11" s="17">
        <v>1.7</v>
      </c>
      <c r="M11" s="17">
        <v>2.2000000000000002</v>
      </c>
      <c r="N11" s="17"/>
      <c r="O11" s="17"/>
      <c r="P11" s="12">
        <f t="shared" si="0"/>
        <v>656.5</v>
      </c>
      <c r="Q11" s="13">
        <f t="shared" si="1"/>
        <v>350</v>
      </c>
      <c r="R11" s="14">
        <f t="shared" si="2"/>
        <v>165</v>
      </c>
      <c r="S11" s="14">
        <f t="shared" si="3"/>
        <v>42.5</v>
      </c>
      <c r="T11" s="14">
        <f t="shared" si="4"/>
        <v>99.000000000000014</v>
      </c>
      <c r="U11" s="14">
        <f t="shared" si="5"/>
        <v>0</v>
      </c>
      <c r="V11" s="14">
        <f t="shared" si="6"/>
        <v>0</v>
      </c>
      <c r="W11" s="15">
        <f t="shared" si="7"/>
        <v>656.5</v>
      </c>
      <c r="X11" s="2"/>
      <c r="Y11" s="18"/>
      <c r="Z11" s="2"/>
    </row>
    <row r="12" spans="1:26" ht="15.75" customHeight="1">
      <c r="A12" s="6">
        <v>3</v>
      </c>
      <c r="B12" s="7">
        <v>45329</v>
      </c>
      <c r="C12" s="19" t="s">
        <v>36</v>
      </c>
      <c r="D12" s="94" t="s">
        <v>37</v>
      </c>
      <c r="E12" s="26" t="s">
        <v>38</v>
      </c>
      <c r="F12" s="20" t="s">
        <v>175</v>
      </c>
      <c r="G12" s="20" t="s">
        <v>39</v>
      </c>
      <c r="H12" s="26" t="s">
        <v>40</v>
      </c>
      <c r="I12" s="21"/>
      <c r="J12" s="22">
        <v>5</v>
      </c>
      <c r="K12" s="22">
        <v>2.2000000000000002</v>
      </c>
      <c r="L12" s="22">
        <v>1.6</v>
      </c>
      <c r="M12" s="22">
        <v>2</v>
      </c>
      <c r="N12" s="22">
        <v>1</v>
      </c>
      <c r="O12" s="22"/>
      <c r="P12" s="23">
        <f t="shared" si="0"/>
        <v>705</v>
      </c>
      <c r="Q12" s="22">
        <f t="shared" si="1"/>
        <v>350</v>
      </c>
      <c r="R12" s="24">
        <f t="shared" si="2"/>
        <v>165</v>
      </c>
      <c r="S12" s="24">
        <f t="shared" si="3"/>
        <v>40</v>
      </c>
      <c r="T12" s="24">
        <f t="shared" si="4"/>
        <v>90</v>
      </c>
      <c r="U12" s="24">
        <f t="shared" si="5"/>
        <v>60</v>
      </c>
      <c r="V12" s="24">
        <f t="shared" si="6"/>
        <v>0</v>
      </c>
      <c r="W12" s="25">
        <f>SUM(Q12:V12)/1</f>
        <v>705</v>
      </c>
      <c r="X12" s="2"/>
      <c r="Y12" s="18"/>
      <c r="Z12" s="2"/>
    </row>
    <row r="13" spans="1:26" ht="15.75" customHeight="1">
      <c r="A13" s="6">
        <v>4</v>
      </c>
      <c r="B13" s="7">
        <v>45332</v>
      </c>
      <c r="C13" s="26" t="s">
        <v>41</v>
      </c>
      <c r="D13" s="114" t="s">
        <v>27</v>
      </c>
      <c r="E13" s="114" t="s">
        <v>42</v>
      </c>
      <c r="F13" s="114" t="s">
        <v>29</v>
      </c>
      <c r="G13" s="114" t="s">
        <v>43</v>
      </c>
      <c r="H13" s="114" t="s">
        <v>44</v>
      </c>
      <c r="I13" s="27"/>
      <c r="J13" s="22">
        <v>5</v>
      </c>
      <c r="K13" s="22">
        <v>2.2000000000000002</v>
      </c>
      <c r="L13" s="22">
        <v>1.7</v>
      </c>
      <c r="M13" s="22">
        <v>2.5</v>
      </c>
      <c r="N13" s="22"/>
      <c r="O13" s="22"/>
      <c r="P13" s="23">
        <f t="shared" si="0"/>
        <v>670</v>
      </c>
      <c r="Q13" s="22">
        <f t="shared" si="1"/>
        <v>350</v>
      </c>
      <c r="R13" s="24">
        <f t="shared" si="2"/>
        <v>165</v>
      </c>
      <c r="S13" s="24">
        <f t="shared" si="3"/>
        <v>42.5</v>
      </c>
      <c r="T13" s="24">
        <f t="shared" si="4"/>
        <v>112.5</v>
      </c>
      <c r="U13" s="24">
        <f t="shared" si="5"/>
        <v>0</v>
      </c>
      <c r="V13" s="24">
        <f t="shared" si="6"/>
        <v>0</v>
      </c>
      <c r="W13" s="25">
        <f t="shared" ref="W13:W26" si="8">SUM(Q13:V13)</f>
        <v>670</v>
      </c>
      <c r="X13" s="2"/>
      <c r="Y13" s="18"/>
      <c r="Z13" s="2"/>
    </row>
    <row r="14" spans="1:26" ht="15.75" customHeight="1">
      <c r="A14" s="6">
        <v>5</v>
      </c>
      <c r="B14" s="7">
        <v>45333</v>
      </c>
      <c r="C14" s="26" t="s">
        <v>45</v>
      </c>
      <c r="D14" s="94" t="s">
        <v>46</v>
      </c>
      <c r="E14" s="94" t="s">
        <v>178</v>
      </c>
      <c r="F14" s="94" t="s">
        <v>48</v>
      </c>
      <c r="G14" s="115" t="s">
        <v>49</v>
      </c>
      <c r="H14" s="94" t="s">
        <v>50</v>
      </c>
      <c r="I14" s="21" t="s">
        <v>24</v>
      </c>
      <c r="J14" s="22">
        <v>5</v>
      </c>
      <c r="K14" s="24">
        <v>2.2000000000000002</v>
      </c>
      <c r="L14" s="24">
        <v>1.7</v>
      </c>
      <c r="M14" s="24">
        <v>2.2999999999999998</v>
      </c>
      <c r="N14" s="24">
        <v>1</v>
      </c>
      <c r="O14" s="24"/>
      <c r="P14" s="23">
        <f t="shared" si="0"/>
        <v>721</v>
      </c>
      <c r="Q14" s="22">
        <f t="shared" si="1"/>
        <v>350</v>
      </c>
      <c r="R14" s="24">
        <f t="shared" si="2"/>
        <v>165</v>
      </c>
      <c r="S14" s="24">
        <f t="shared" si="3"/>
        <v>42.5</v>
      </c>
      <c r="T14" s="24">
        <f t="shared" si="4"/>
        <v>103.49999999999999</v>
      </c>
      <c r="U14" s="24">
        <f t="shared" si="5"/>
        <v>60</v>
      </c>
      <c r="V14" s="24">
        <f t="shared" si="6"/>
        <v>0</v>
      </c>
      <c r="W14" s="25">
        <f t="shared" si="8"/>
        <v>721</v>
      </c>
      <c r="X14" s="2"/>
      <c r="Y14" s="18"/>
      <c r="Z14" s="2"/>
    </row>
    <row r="15" spans="1:26" ht="15.75" customHeight="1">
      <c r="A15" s="6">
        <v>6</v>
      </c>
      <c r="B15" s="7">
        <v>45334</v>
      </c>
      <c r="C15" s="26" t="s">
        <v>26</v>
      </c>
      <c r="D15" s="94" t="s">
        <v>51</v>
      </c>
      <c r="E15" s="94" t="s">
        <v>52</v>
      </c>
      <c r="F15" s="94" t="s">
        <v>53</v>
      </c>
      <c r="G15" s="94" t="s">
        <v>54</v>
      </c>
      <c r="H15" s="94" t="s">
        <v>55</v>
      </c>
      <c r="I15" s="21" t="s">
        <v>25</v>
      </c>
      <c r="J15" s="22">
        <v>5</v>
      </c>
      <c r="K15" s="24">
        <v>2.2000000000000002</v>
      </c>
      <c r="L15" s="24">
        <v>1.4</v>
      </c>
      <c r="M15" s="24">
        <v>2.2000000000000002</v>
      </c>
      <c r="N15" s="24"/>
      <c r="O15" s="24">
        <v>1</v>
      </c>
      <c r="P15" s="23">
        <f t="shared" si="0"/>
        <v>799</v>
      </c>
      <c r="Q15" s="22">
        <f t="shared" si="1"/>
        <v>350</v>
      </c>
      <c r="R15" s="24">
        <f t="shared" si="2"/>
        <v>165</v>
      </c>
      <c r="S15" s="24">
        <f t="shared" si="3"/>
        <v>35</v>
      </c>
      <c r="T15" s="24">
        <f t="shared" si="4"/>
        <v>99.000000000000014</v>
      </c>
      <c r="U15" s="24">
        <f t="shared" si="5"/>
        <v>0</v>
      </c>
      <c r="V15" s="24">
        <f t="shared" si="6"/>
        <v>150</v>
      </c>
      <c r="W15" s="25">
        <f t="shared" si="8"/>
        <v>799</v>
      </c>
      <c r="X15" s="2"/>
      <c r="Y15" s="2"/>
      <c r="Z15" s="2"/>
    </row>
    <row r="16" spans="1:26" ht="15.75" customHeight="1">
      <c r="A16" s="6">
        <v>7</v>
      </c>
      <c r="B16" s="7">
        <v>45335</v>
      </c>
      <c r="C16" s="26" t="s">
        <v>32</v>
      </c>
      <c r="D16" s="94" t="s">
        <v>33</v>
      </c>
      <c r="E16" s="94" t="s">
        <v>56</v>
      </c>
      <c r="F16" s="94" t="s">
        <v>29</v>
      </c>
      <c r="G16" s="94" t="s">
        <v>57</v>
      </c>
      <c r="H16" s="94" t="s">
        <v>58</v>
      </c>
      <c r="I16" s="29" t="s">
        <v>59</v>
      </c>
      <c r="J16" s="22">
        <v>5</v>
      </c>
      <c r="K16" s="22">
        <v>2.2000000000000002</v>
      </c>
      <c r="L16" s="22">
        <v>1.5</v>
      </c>
      <c r="M16" s="22">
        <v>2.2999999999999998</v>
      </c>
      <c r="N16" s="22"/>
      <c r="O16" s="22"/>
      <c r="P16" s="23">
        <f t="shared" si="0"/>
        <v>656</v>
      </c>
      <c r="Q16" s="22">
        <f t="shared" si="1"/>
        <v>350</v>
      </c>
      <c r="R16" s="24">
        <f t="shared" si="2"/>
        <v>165</v>
      </c>
      <c r="S16" s="24">
        <f t="shared" si="3"/>
        <v>37.5</v>
      </c>
      <c r="T16" s="24">
        <f t="shared" si="4"/>
        <v>103.49999999999999</v>
      </c>
      <c r="U16" s="24">
        <f t="shared" si="5"/>
        <v>0</v>
      </c>
      <c r="V16" s="24">
        <f t="shared" si="6"/>
        <v>0</v>
      </c>
      <c r="W16" s="25">
        <f t="shared" si="8"/>
        <v>656</v>
      </c>
      <c r="X16" s="2"/>
      <c r="Y16" s="2"/>
      <c r="Z16" s="2"/>
    </row>
    <row r="17" spans="1:26" ht="15.75" customHeight="1">
      <c r="A17" s="6">
        <v>8</v>
      </c>
      <c r="B17" s="7">
        <v>45336</v>
      </c>
      <c r="C17" s="26" t="s">
        <v>36</v>
      </c>
      <c r="D17" s="94" t="s">
        <v>27</v>
      </c>
      <c r="E17" s="94" t="s">
        <v>60</v>
      </c>
      <c r="F17" s="94" t="s">
        <v>61</v>
      </c>
      <c r="G17" s="94" t="s">
        <v>62</v>
      </c>
      <c r="H17" s="94" t="s">
        <v>63</v>
      </c>
      <c r="I17" s="30" t="s">
        <v>24</v>
      </c>
      <c r="J17" s="22">
        <v>5</v>
      </c>
      <c r="K17" s="24">
        <v>2</v>
      </c>
      <c r="L17" s="24">
        <v>1.7</v>
      </c>
      <c r="M17" s="24">
        <v>2</v>
      </c>
      <c r="N17" s="24">
        <v>1</v>
      </c>
      <c r="O17" s="24"/>
      <c r="P17" s="23">
        <f t="shared" si="0"/>
        <v>692.5</v>
      </c>
      <c r="Q17" s="22">
        <f t="shared" si="1"/>
        <v>350</v>
      </c>
      <c r="R17" s="24">
        <f t="shared" si="2"/>
        <v>150</v>
      </c>
      <c r="S17" s="24">
        <f t="shared" si="3"/>
        <v>42.5</v>
      </c>
      <c r="T17" s="24">
        <f t="shared" si="4"/>
        <v>90</v>
      </c>
      <c r="U17" s="24">
        <f t="shared" si="5"/>
        <v>60</v>
      </c>
      <c r="V17" s="24">
        <f t="shared" si="6"/>
        <v>0</v>
      </c>
      <c r="W17" s="25">
        <f t="shared" si="8"/>
        <v>692.5</v>
      </c>
      <c r="X17" s="2"/>
      <c r="Y17" s="2"/>
      <c r="Z17" s="2"/>
    </row>
    <row r="18" spans="1:26" ht="18" customHeight="1">
      <c r="A18" s="6">
        <v>9</v>
      </c>
      <c r="B18" s="7">
        <v>45339</v>
      </c>
      <c r="C18" s="26" t="s">
        <v>41</v>
      </c>
      <c r="D18" s="94" t="s">
        <v>27</v>
      </c>
      <c r="E18" s="94" t="s">
        <v>64</v>
      </c>
      <c r="F18" s="116" t="s">
        <v>29</v>
      </c>
      <c r="G18" s="94" t="s">
        <v>65</v>
      </c>
      <c r="H18" s="94" t="s">
        <v>66</v>
      </c>
      <c r="I18" s="31"/>
      <c r="J18" s="32">
        <v>5</v>
      </c>
      <c r="K18" s="24">
        <v>2.2000000000000002</v>
      </c>
      <c r="L18" s="24">
        <v>1.5</v>
      </c>
      <c r="M18" s="24">
        <v>2.2000000000000002</v>
      </c>
      <c r="N18" s="24"/>
      <c r="O18" s="24"/>
      <c r="P18" s="23">
        <f t="shared" si="0"/>
        <v>651.5</v>
      </c>
      <c r="Q18" s="22">
        <f t="shared" si="1"/>
        <v>350</v>
      </c>
      <c r="R18" s="24">
        <f t="shared" si="2"/>
        <v>165</v>
      </c>
      <c r="S18" s="24">
        <f t="shared" si="3"/>
        <v>37.5</v>
      </c>
      <c r="T18" s="24">
        <f t="shared" si="4"/>
        <v>99.000000000000014</v>
      </c>
      <c r="U18" s="24">
        <f t="shared" si="5"/>
        <v>0</v>
      </c>
      <c r="V18" s="24">
        <f t="shared" si="6"/>
        <v>0</v>
      </c>
      <c r="W18" s="25">
        <f t="shared" si="8"/>
        <v>651.5</v>
      </c>
      <c r="X18" s="33"/>
      <c r="Y18" s="2"/>
      <c r="Z18" s="2"/>
    </row>
    <row r="19" spans="1:26" ht="15.75" customHeight="1">
      <c r="A19" s="6">
        <v>10</v>
      </c>
      <c r="B19" s="7">
        <v>45340</v>
      </c>
      <c r="C19" s="26" t="s">
        <v>45</v>
      </c>
      <c r="D19" s="94" t="s">
        <v>46</v>
      </c>
      <c r="E19" s="94" t="s">
        <v>67</v>
      </c>
      <c r="F19" s="94" t="s">
        <v>68</v>
      </c>
      <c r="G19" s="94" t="s">
        <v>69</v>
      </c>
      <c r="H19" s="94" t="s">
        <v>70</v>
      </c>
      <c r="I19" s="30" t="s">
        <v>24</v>
      </c>
      <c r="J19" s="32">
        <v>5</v>
      </c>
      <c r="K19" s="24">
        <v>2</v>
      </c>
      <c r="L19" s="24">
        <v>1.5</v>
      </c>
      <c r="M19" s="24">
        <v>2.4</v>
      </c>
      <c r="N19" s="24">
        <v>1</v>
      </c>
      <c r="O19" s="24"/>
      <c r="P19" s="23">
        <f t="shared" si="0"/>
        <v>705.5</v>
      </c>
      <c r="Q19" s="22">
        <f t="shared" si="1"/>
        <v>350</v>
      </c>
      <c r="R19" s="24">
        <f t="shared" si="2"/>
        <v>150</v>
      </c>
      <c r="S19" s="24">
        <f t="shared" si="3"/>
        <v>37.5</v>
      </c>
      <c r="T19" s="24">
        <f t="shared" si="4"/>
        <v>108</v>
      </c>
      <c r="U19" s="24">
        <f t="shared" si="5"/>
        <v>60</v>
      </c>
      <c r="V19" s="24">
        <f t="shared" si="6"/>
        <v>0</v>
      </c>
      <c r="W19" s="25">
        <f t="shared" si="8"/>
        <v>705.5</v>
      </c>
      <c r="X19" s="33"/>
      <c r="Y19" s="2"/>
      <c r="Z19" s="2"/>
    </row>
    <row r="20" spans="1:26" ht="17.25" customHeight="1">
      <c r="A20" s="6">
        <v>11</v>
      </c>
      <c r="B20" s="7">
        <v>45341</v>
      </c>
      <c r="C20" s="26" t="s">
        <v>26</v>
      </c>
      <c r="D20" s="110" t="s">
        <v>71</v>
      </c>
      <c r="E20" s="110" t="s">
        <v>72</v>
      </c>
      <c r="F20" s="110" t="s">
        <v>73</v>
      </c>
      <c r="G20" s="110" t="s">
        <v>74</v>
      </c>
      <c r="H20" s="110" t="s">
        <v>75</v>
      </c>
      <c r="I20" s="24" t="s">
        <v>25</v>
      </c>
      <c r="J20" s="22">
        <v>5</v>
      </c>
      <c r="K20" s="22">
        <v>2</v>
      </c>
      <c r="L20" s="22">
        <v>1.5</v>
      </c>
      <c r="M20" s="22">
        <v>2.2000000000000002</v>
      </c>
      <c r="N20" s="22"/>
      <c r="O20" s="22">
        <v>1</v>
      </c>
      <c r="P20" s="34">
        <f t="shared" si="0"/>
        <v>786.5</v>
      </c>
      <c r="Q20" s="22">
        <f t="shared" si="1"/>
        <v>350</v>
      </c>
      <c r="R20" s="24">
        <f t="shared" si="2"/>
        <v>150</v>
      </c>
      <c r="S20" s="24">
        <f t="shared" si="3"/>
        <v>37.5</v>
      </c>
      <c r="T20" s="24">
        <f t="shared" si="4"/>
        <v>99.000000000000014</v>
      </c>
      <c r="U20" s="24">
        <f t="shared" si="5"/>
        <v>0</v>
      </c>
      <c r="V20" s="24">
        <f t="shared" si="6"/>
        <v>150</v>
      </c>
      <c r="W20" s="25">
        <f t="shared" si="8"/>
        <v>786.5</v>
      </c>
      <c r="X20" s="33"/>
      <c r="Y20" s="2"/>
      <c r="Z20" s="2"/>
    </row>
    <row r="21" spans="1:26" ht="15" customHeight="1">
      <c r="A21" s="6">
        <v>12</v>
      </c>
      <c r="B21" s="7">
        <v>45342</v>
      </c>
      <c r="C21" s="26" t="s">
        <v>32</v>
      </c>
      <c r="D21" s="110" t="s">
        <v>33</v>
      </c>
      <c r="E21" s="94" t="s">
        <v>76</v>
      </c>
      <c r="F21" s="94" t="s">
        <v>29</v>
      </c>
      <c r="G21" s="110" t="s">
        <v>77</v>
      </c>
      <c r="H21" s="110" t="s">
        <v>185</v>
      </c>
      <c r="J21" s="32">
        <v>5</v>
      </c>
      <c r="K21" s="24">
        <v>2</v>
      </c>
      <c r="L21" s="24">
        <v>1.5</v>
      </c>
      <c r="M21" s="24">
        <v>2.2999999999999998</v>
      </c>
      <c r="N21" s="24"/>
      <c r="O21" s="24"/>
      <c r="P21" s="23">
        <f t="shared" si="0"/>
        <v>641</v>
      </c>
      <c r="Q21" s="22">
        <f t="shared" si="1"/>
        <v>350</v>
      </c>
      <c r="R21" s="24">
        <f t="shared" si="2"/>
        <v>150</v>
      </c>
      <c r="S21" s="24">
        <f t="shared" si="3"/>
        <v>37.5</v>
      </c>
      <c r="T21" s="24">
        <f t="shared" si="4"/>
        <v>103.49999999999999</v>
      </c>
      <c r="U21" s="24">
        <f t="shared" si="5"/>
        <v>0</v>
      </c>
      <c r="V21" s="24">
        <f t="shared" si="6"/>
        <v>0</v>
      </c>
      <c r="W21" s="25">
        <f t="shared" si="8"/>
        <v>641</v>
      </c>
      <c r="X21" s="33"/>
      <c r="Y21" s="2"/>
      <c r="Z21" s="2"/>
    </row>
    <row r="22" spans="1:26" ht="15" customHeight="1">
      <c r="A22" s="6">
        <v>13</v>
      </c>
      <c r="B22" s="7">
        <v>45343</v>
      </c>
      <c r="C22" s="35" t="s">
        <v>36</v>
      </c>
      <c r="D22" s="117" t="s">
        <v>27</v>
      </c>
      <c r="E22" s="117" t="s">
        <v>78</v>
      </c>
      <c r="F22" s="117" t="s">
        <v>79</v>
      </c>
      <c r="G22" s="117" t="s">
        <v>43</v>
      </c>
      <c r="H22" s="117" t="s">
        <v>80</v>
      </c>
      <c r="I22" s="37" t="s">
        <v>24</v>
      </c>
      <c r="J22" s="38">
        <v>5</v>
      </c>
      <c r="K22" s="39">
        <v>2.12</v>
      </c>
      <c r="L22" s="39">
        <v>1.5</v>
      </c>
      <c r="M22" s="39">
        <v>2.2000000000000002</v>
      </c>
      <c r="N22" s="39">
        <v>1</v>
      </c>
      <c r="O22" s="39"/>
      <c r="P22" s="40">
        <f t="shared" si="0"/>
        <v>705.5</v>
      </c>
      <c r="Q22" s="41">
        <f t="shared" si="1"/>
        <v>350</v>
      </c>
      <c r="R22" s="39">
        <f t="shared" si="2"/>
        <v>159</v>
      </c>
      <c r="S22" s="39">
        <f t="shared" si="3"/>
        <v>37.5</v>
      </c>
      <c r="T22" s="39">
        <f t="shared" si="4"/>
        <v>99.000000000000014</v>
      </c>
      <c r="U22" s="39">
        <f t="shared" si="5"/>
        <v>60</v>
      </c>
      <c r="V22" s="39">
        <f t="shared" si="6"/>
        <v>0</v>
      </c>
      <c r="W22" s="42">
        <f t="shared" si="8"/>
        <v>705.5</v>
      </c>
      <c r="X22" s="33"/>
      <c r="Y22" s="2"/>
      <c r="Z22" s="2"/>
    </row>
    <row r="23" spans="1:26" ht="15" customHeight="1">
      <c r="A23" s="6">
        <v>14</v>
      </c>
      <c r="B23" s="7">
        <v>45346</v>
      </c>
      <c r="C23" s="19" t="s">
        <v>41</v>
      </c>
      <c r="D23" s="117" t="s">
        <v>27</v>
      </c>
      <c r="E23" s="117" t="s">
        <v>182</v>
      </c>
      <c r="F23" s="117" t="s">
        <v>29</v>
      </c>
      <c r="G23" s="117" t="s">
        <v>81</v>
      </c>
      <c r="H23" s="117" t="s">
        <v>183</v>
      </c>
      <c r="I23" s="43"/>
      <c r="J23" s="41">
        <v>5</v>
      </c>
      <c r="K23" s="41">
        <v>2.2000000000000002</v>
      </c>
      <c r="L23" s="41">
        <v>1.7</v>
      </c>
      <c r="M23" s="41">
        <v>2.5</v>
      </c>
      <c r="N23" s="41"/>
      <c r="O23" s="41"/>
      <c r="P23" s="40">
        <f t="shared" si="0"/>
        <v>670</v>
      </c>
      <c r="Q23" s="41">
        <f t="shared" si="1"/>
        <v>350</v>
      </c>
      <c r="R23" s="39">
        <f t="shared" si="2"/>
        <v>165</v>
      </c>
      <c r="S23" s="39">
        <f t="shared" si="3"/>
        <v>42.5</v>
      </c>
      <c r="T23" s="39">
        <f t="shared" si="4"/>
        <v>112.5</v>
      </c>
      <c r="U23" s="39">
        <f t="shared" si="5"/>
        <v>0</v>
      </c>
      <c r="V23" s="39">
        <f t="shared" si="6"/>
        <v>0</v>
      </c>
      <c r="W23" s="42">
        <f t="shared" si="8"/>
        <v>670</v>
      </c>
      <c r="X23" s="33"/>
      <c r="Y23" s="2"/>
      <c r="Z23" s="2"/>
    </row>
    <row r="24" spans="1:26" ht="15" customHeight="1">
      <c r="A24" s="6">
        <v>15</v>
      </c>
      <c r="B24" s="7">
        <v>45347</v>
      </c>
      <c r="C24" s="19" t="s">
        <v>45</v>
      </c>
      <c r="D24" s="94" t="s">
        <v>37</v>
      </c>
      <c r="E24" s="94" t="s">
        <v>47</v>
      </c>
      <c r="F24" s="94" t="s">
        <v>48</v>
      </c>
      <c r="G24" s="94" t="s">
        <v>82</v>
      </c>
      <c r="H24" s="94" t="s">
        <v>50</v>
      </c>
      <c r="I24" s="30" t="s">
        <v>24</v>
      </c>
      <c r="J24" s="22">
        <v>5</v>
      </c>
      <c r="K24" s="24">
        <v>2.2000000000000002</v>
      </c>
      <c r="L24" s="24">
        <v>1.7</v>
      </c>
      <c r="M24" s="24">
        <v>2.2999999999999998</v>
      </c>
      <c r="N24" s="24">
        <v>1</v>
      </c>
      <c r="O24" s="24"/>
      <c r="P24" s="23">
        <f t="shared" si="0"/>
        <v>721</v>
      </c>
      <c r="Q24" s="22">
        <f t="shared" si="1"/>
        <v>350</v>
      </c>
      <c r="R24" s="24">
        <f t="shared" si="2"/>
        <v>165</v>
      </c>
      <c r="S24" s="24">
        <f t="shared" si="3"/>
        <v>42.5</v>
      </c>
      <c r="T24" s="24">
        <f t="shared" si="4"/>
        <v>103.49999999999999</v>
      </c>
      <c r="U24" s="24">
        <f t="shared" si="5"/>
        <v>60</v>
      </c>
      <c r="V24" s="24">
        <f t="shared" si="6"/>
        <v>0</v>
      </c>
      <c r="W24" s="25">
        <f t="shared" si="8"/>
        <v>721</v>
      </c>
      <c r="X24" s="33"/>
      <c r="Y24" s="2"/>
      <c r="Z24" s="2"/>
    </row>
    <row r="25" spans="1:26" ht="15" customHeight="1">
      <c r="A25" s="6">
        <v>16</v>
      </c>
      <c r="B25" s="7">
        <v>45348</v>
      </c>
      <c r="C25" s="19" t="s">
        <v>26</v>
      </c>
      <c r="D25" s="44" t="s">
        <v>46</v>
      </c>
      <c r="E25" s="118" t="s">
        <v>83</v>
      </c>
      <c r="F25" s="44" t="s">
        <v>84</v>
      </c>
      <c r="G25" s="44" t="s">
        <v>72</v>
      </c>
      <c r="H25" s="119" t="s">
        <v>66</v>
      </c>
      <c r="I25" s="45" t="s">
        <v>24</v>
      </c>
      <c r="J25" s="22">
        <v>5</v>
      </c>
      <c r="K25" s="24">
        <v>2</v>
      </c>
      <c r="L25" s="24">
        <v>1.7</v>
      </c>
      <c r="M25" s="24">
        <v>2</v>
      </c>
      <c r="N25" s="24">
        <v>1</v>
      </c>
      <c r="O25" s="24"/>
      <c r="P25" s="23">
        <f t="shared" si="0"/>
        <v>692.5</v>
      </c>
      <c r="Q25" s="22">
        <f t="shared" si="1"/>
        <v>350</v>
      </c>
      <c r="R25" s="24">
        <f t="shared" si="2"/>
        <v>150</v>
      </c>
      <c r="S25" s="24">
        <f t="shared" si="3"/>
        <v>42.5</v>
      </c>
      <c r="T25" s="24">
        <f t="shared" si="4"/>
        <v>90</v>
      </c>
      <c r="U25" s="24">
        <f t="shared" si="5"/>
        <v>60</v>
      </c>
      <c r="V25" s="24">
        <f t="shared" si="6"/>
        <v>0</v>
      </c>
      <c r="W25" s="46">
        <f t="shared" si="8"/>
        <v>692.5</v>
      </c>
      <c r="X25" s="33"/>
      <c r="Y25" s="2"/>
      <c r="Z25" s="2"/>
    </row>
    <row r="26" spans="1:26" ht="15" customHeight="1">
      <c r="A26" s="6">
        <v>17</v>
      </c>
      <c r="B26" s="7">
        <v>45349</v>
      </c>
      <c r="C26" s="19" t="s">
        <v>32</v>
      </c>
      <c r="D26" s="94" t="s">
        <v>33</v>
      </c>
      <c r="E26" s="94" t="s">
        <v>179</v>
      </c>
      <c r="F26" s="94" t="s">
        <v>29</v>
      </c>
      <c r="G26" s="94" t="s">
        <v>180</v>
      </c>
      <c r="H26" s="94" t="s">
        <v>85</v>
      </c>
      <c r="I26" s="47"/>
      <c r="J26" s="22">
        <v>5</v>
      </c>
      <c r="K26" s="22">
        <v>2.2000000000000002</v>
      </c>
      <c r="L26" s="22">
        <v>1.5</v>
      </c>
      <c r="M26" s="22">
        <v>2.2999999999999998</v>
      </c>
      <c r="N26" s="22"/>
      <c r="O26" s="22"/>
      <c r="P26" s="23">
        <f t="shared" si="0"/>
        <v>656</v>
      </c>
      <c r="Q26" s="22">
        <f t="shared" si="1"/>
        <v>350</v>
      </c>
      <c r="R26" s="24">
        <f t="shared" si="2"/>
        <v>165</v>
      </c>
      <c r="S26" s="24">
        <f t="shared" si="3"/>
        <v>37.5</v>
      </c>
      <c r="T26" s="24">
        <f t="shared" si="4"/>
        <v>103.49999999999999</v>
      </c>
      <c r="U26" s="24">
        <f t="shared" si="5"/>
        <v>0</v>
      </c>
      <c r="V26" s="24">
        <f t="shared" si="6"/>
        <v>0</v>
      </c>
      <c r="W26" s="25">
        <f t="shared" si="8"/>
        <v>656</v>
      </c>
      <c r="X26" s="33"/>
      <c r="Y26" s="2"/>
      <c r="Z26" s="2"/>
    </row>
    <row r="27" spans="1:26" ht="15" customHeight="1">
      <c r="A27" s="48"/>
      <c r="B27" s="7">
        <v>45350</v>
      </c>
      <c r="C27" s="49" t="s">
        <v>36</v>
      </c>
      <c r="D27" s="140" t="s">
        <v>86</v>
      </c>
      <c r="E27" s="141"/>
      <c r="F27" s="142"/>
      <c r="G27" s="94"/>
      <c r="H27" s="94"/>
      <c r="I27" s="47"/>
      <c r="J27" s="22"/>
      <c r="K27" s="22"/>
      <c r="L27" s="22"/>
      <c r="M27" s="22"/>
      <c r="N27" s="22"/>
      <c r="O27" s="22"/>
      <c r="P27" s="50"/>
      <c r="Q27" s="22"/>
      <c r="R27" s="24"/>
      <c r="S27" s="24"/>
      <c r="T27" s="24"/>
      <c r="U27" s="24"/>
      <c r="V27" s="24"/>
      <c r="W27" s="25"/>
      <c r="X27" s="33"/>
      <c r="Y27" s="2"/>
      <c r="Z27" s="2"/>
    </row>
    <row r="28" spans="1:26" ht="15.75" customHeight="1">
      <c r="A28" s="143" t="s">
        <v>87</v>
      </c>
      <c r="B28" s="144"/>
      <c r="C28" s="144"/>
      <c r="D28" s="144"/>
      <c r="E28" s="144"/>
      <c r="F28" s="144"/>
      <c r="G28" s="144"/>
      <c r="H28" s="144"/>
      <c r="I28" s="51"/>
      <c r="J28" s="52">
        <f t="shared" ref="J28:W28" si="9">SUM(J17:J26)/10</f>
        <v>5</v>
      </c>
      <c r="K28" s="52">
        <f t="shared" si="9"/>
        <v>2.0919999999999996</v>
      </c>
      <c r="L28" s="52">
        <f t="shared" si="9"/>
        <v>1.5799999999999996</v>
      </c>
      <c r="M28" s="52">
        <f t="shared" si="9"/>
        <v>2.2400000000000002</v>
      </c>
      <c r="N28" s="52">
        <f t="shared" si="9"/>
        <v>0.5</v>
      </c>
      <c r="O28" s="52">
        <f t="shared" si="9"/>
        <v>0.1</v>
      </c>
      <c r="P28" s="53">
        <f t="shared" si="9"/>
        <v>692.2</v>
      </c>
      <c r="Q28" s="54">
        <f t="shared" si="9"/>
        <v>350</v>
      </c>
      <c r="R28" s="54">
        <f t="shared" si="9"/>
        <v>156.9</v>
      </c>
      <c r="S28" s="54">
        <f t="shared" si="9"/>
        <v>39.5</v>
      </c>
      <c r="T28" s="54">
        <f t="shared" si="9"/>
        <v>100.8</v>
      </c>
      <c r="U28" s="55">
        <f t="shared" si="9"/>
        <v>30</v>
      </c>
      <c r="V28" s="56">
        <f t="shared" si="9"/>
        <v>15</v>
      </c>
      <c r="W28" s="57">
        <f t="shared" si="9"/>
        <v>692.2</v>
      </c>
      <c r="X28" s="58"/>
      <c r="Y28" s="2"/>
      <c r="Z28" s="2"/>
    </row>
    <row r="29" spans="1:26" ht="15.75" customHeight="1">
      <c r="A29" s="59" t="s">
        <v>88</v>
      </c>
      <c r="B29" s="59"/>
      <c r="C29" s="59"/>
      <c r="D29" s="59"/>
      <c r="E29" s="59"/>
      <c r="F29" s="59"/>
      <c r="G29" s="59"/>
      <c r="H29" s="59"/>
      <c r="I29" s="60" t="s">
        <v>89</v>
      </c>
      <c r="J29" s="61"/>
      <c r="K29" s="61"/>
      <c r="L29" s="61"/>
      <c r="M29" s="62"/>
      <c r="N29" s="63"/>
      <c r="O29" s="63"/>
      <c r="P29" s="64"/>
      <c r="Q29" s="65"/>
      <c r="R29" s="66"/>
      <c r="S29" s="66"/>
      <c r="T29" s="66"/>
      <c r="U29" s="66"/>
      <c r="V29" s="66"/>
      <c r="W29" s="33"/>
      <c r="X29" s="2"/>
      <c r="Y29" s="2"/>
      <c r="Z29" s="2"/>
    </row>
    <row r="30" spans="1:26" ht="14.25" customHeight="1">
      <c r="A30" s="67" t="s">
        <v>90</v>
      </c>
      <c r="B30" s="68" t="s">
        <v>90</v>
      </c>
      <c r="C30" s="59" t="s">
        <v>91</v>
      </c>
      <c r="D30" s="59"/>
      <c r="E30" s="59"/>
      <c r="F30" s="59"/>
      <c r="G30" s="59"/>
      <c r="H30" s="69"/>
      <c r="I30" s="70"/>
      <c r="J30" s="70"/>
      <c r="K30" s="70"/>
      <c r="L30" s="62" t="s">
        <v>92</v>
      </c>
      <c r="M30" s="62"/>
      <c r="N30" s="63"/>
      <c r="O30" s="63"/>
      <c r="P30" s="69"/>
      <c r="Q30" s="2"/>
      <c r="R30" s="2"/>
      <c r="S30" s="2"/>
      <c r="T30" s="2"/>
      <c r="U30" s="2"/>
      <c r="V30" s="2"/>
      <c r="W30" s="2"/>
      <c r="X30" s="2"/>
      <c r="Y30" s="2"/>
      <c r="Z30" s="2"/>
    </row>
    <row r="31" spans="1:26" ht="15.75" customHeight="1">
      <c r="A31" s="67" t="s">
        <v>93</v>
      </c>
      <c r="B31" s="68" t="s">
        <v>94</v>
      </c>
      <c r="C31" s="59"/>
      <c r="D31" s="59"/>
      <c r="E31" s="59"/>
      <c r="F31" s="59"/>
      <c r="G31" s="59"/>
      <c r="H31" s="69"/>
      <c r="I31" s="71"/>
      <c r="J31" s="63"/>
      <c r="K31" s="63"/>
      <c r="L31" s="63"/>
      <c r="M31" s="63"/>
      <c r="N31" s="63"/>
      <c r="O31" s="63"/>
      <c r="P31" s="69"/>
      <c r="Q31" s="2"/>
      <c r="R31" s="2"/>
      <c r="S31" s="2"/>
      <c r="T31" s="2"/>
      <c r="U31" s="2"/>
      <c r="V31" s="2"/>
      <c r="W31" s="2"/>
      <c r="X31" s="2"/>
      <c r="Y31" s="2"/>
      <c r="Z31" s="2"/>
    </row>
    <row r="32" spans="1:26" ht="29.25" customHeight="1">
      <c r="A32" s="2"/>
      <c r="B32" s="134" t="s">
        <v>95</v>
      </c>
      <c r="C32" s="135"/>
      <c r="D32" s="135"/>
      <c r="E32" s="135"/>
      <c r="F32" s="135"/>
      <c r="G32" s="135"/>
      <c r="H32" s="135"/>
      <c r="I32" s="135"/>
      <c r="J32" s="135"/>
      <c r="K32" s="135"/>
      <c r="L32" s="135"/>
      <c r="M32" s="135"/>
      <c r="N32" s="135"/>
      <c r="O32" s="135"/>
      <c r="P32" s="2"/>
      <c r="Q32" s="2"/>
      <c r="R32" s="2"/>
      <c r="S32" s="2"/>
      <c r="T32" s="2"/>
      <c r="U32" s="2"/>
      <c r="V32" s="2"/>
      <c r="W32" s="2"/>
      <c r="X32" s="2"/>
      <c r="Y32" s="2"/>
      <c r="Z32" s="2"/>
    </row>
    <row r="33" spans="1:26" ht="27.75" customHeight="1">
      <c r="A33" s="2"/>
      <c r="B33" s="134" t="s">
        <v>96</v>
      </c>
      <c r="C33" s="135"/>
      <c r="D33" s="135"/>
      <c r="E33" s="135"/>
      <c r="F33" s="135"/>
      <c r="G33" s="135"/>
      <c r="H33" s="135"/>
      <c r="I33" s="135"/>
      <c r="J33" s="135"/>
      <c r="K33" s="135"/>
      <c r="L33" s="135"/>
      <c r="M33" s="135"/>
      <c r="N33" s="135"/>
      <c r="O33" s="135"/>
      <c r="P33" s="2"/>
      <c r="Q33" s="2"/>
      <c r="R33" s="2"/>
      <c r="S33" s="2"/>
      <c r="T33" s="2"/>
      <c r="U33" s="2"/>
      <c r="V33" s="2"/>
      <c r="W33" s="2"/>
      <c r="X33" s="2"/>
      <c r="Y33" s="2"/>
      <c r="Z33" s="2"/>
    </row>
    <row r="34" spans="1:26" ht="42.75" customHeight="1">
      <c r="A34" s="2"/>
      <c r="B34" s="134" t="s">
        <v>97</v>
      </c>
      <c r="C34" s="135"/>
      <c r="D34" s="135"/>
      <c r="E34" s="135"/>
      <c r="F34" s="135"/>
      <c r="G34" s="135"/>
      <c r="H34" s="135"/>
      <c r="I34" s="135"/>
      <c r="J34" s="135"/>
      <c r="K34" s="135"/>
      <c r="L34" s="135"/>
      <c r="M34" s="135"/>
      <c r="N34" s="135"/>
      <c r="O34" s="135"/>
      <c r="P34" s="2"/>
      <c r="Q34" s="2"/>
      <c r="R34" s="2"/>
      <c r="S34" s="2"/>
      <c r="T34" s="2"/>
      <c r="U34" s="2"/>
      <c r="V34" s="2"/>
      <c r="W34" s="2"/>
      <c r="X34" s="2"/>
      <c r="Y34" s="2"/>
      <c r="Z34" s="2"/>
    </row>
    <row r="35" spans="1:26" ht="52.5" customHeight="1">
      <c r="A35" s="2"/>
      <c r="B35" s="72"/>
      <c r="C35" s="72"/>
      <c r="D35" s="72"/>
      <c r="E35" s="72"/>
      <c r="F35" s="72"/>
      <c r="G35" s="72"/>
      <c r="H35" s="72"/>
      <c r="I35" s="72"/>
      <c r="J35" s="72"/>
      <c r="K35" s="72"/>
      <c r="L35" s="72"/>
      <c r="M35" s="72"/>
      <c r="N35" s="72"/>
      <c r="O35" s="72"/>
      <c r="P35" s="2"/>
      <c r="Q35" s="2"/>
      <c r="R35" s="2"/>
      <c r="S35" s="2"/>
      <c r="T35" s="2"/>
      <c r="U35" s="2"/>
      <c r="V35" s="2"/>
      <c r="W35" s="2"/>
      <c r="X35" s="2"/>
      <c r="Y35" s="2"/>
      <c r="Z35" s="2"/>
    </row>
    <row r="36" spans="1:26" ht="52.5" customHeight="1">
      <c r="A36" s="2"/>
      <c r="B36" s="72"/>
      <c r="C36" s="72"/>
      <c r="D36" s="72"/>
      <c r="E36" s="72"/>
      <c r="F36" s="72"/>
      <c r="G36" s="72"/>
      <c r="H36" s="72"/>
      <c r="I36" s="72"/>
      <c r="J36" s="72"/>
      <c r="K36" s="72"/>
      <c r="L36" s="72"/>
      <c r="M36" s="72"/>
      <c r="N36" s="72"/>
      <c r="O36" s="72"/>
      <c r="P36" s="2"/>
      <c r="Q36" s="2"/>
      <c r="R36" s="2"/>
      <c r="S36" s="2"/>
      <c r="T36" s="2"/>
      <c r="U36" s="2"/>
      <c r="V36" s="2"/>
      <c r="W36" s="2"/>
      <c r="X36" s="2"/>
      <c r="Y36" s="2"/>
      <c r="Z36" s="2"/>
    </row>
    <row r="37" spans="1:26" ht="52.5" customHeight="1">
      <c r="A37" s="2"/>
      <c r="B37" s="72"/>
      <c r="C37" s="72"/>
      <c r="D37" s="72"/>
      <c r="E37" s="72"/>
      <c r="F37" s="72"/>
      <c r="G37" s="72"/>
      <c r="H37" s="72"/>
      <c r="I37" s="72"/>
      <c r="J37" s="72"/>
      <c r="K37" s="72"/>
      <c r="L37" s="72"/>
      <c r="M37" s="72"/>
      <c r="N37" s="72"/>
      <c r="O37" s="72"/>
      <c r="P37" s="2"/>
      <c r="Q37" s="2"/>
      <c r="R37" s="2"/>
      <c r="S37" s="2"/>
      <c r="T37" s="2"/>
      <c r="U37" s="2"/>
      <c r="V37" s="2"/>
      <c r="W37" s="2"/>
      <c r="X37" s="2"/>
      <c r="Y37" s="2"/>
      <c r="Z37" s="2"/>
    </row>
    <row r="38" spans="1:26" ht="52.5" customHeight="1">
      <c r="A38" s="2"/>
      <c r="B38" s="72"/>
      <c r="C38" s="72"/>
      <c r="D38" s="72"/>
      <c r="E38" s="72"/>
      <c r="F38" s="72"/>
      <c r="G38" s="72"/>
      <c r="H38" s="72"/>
      <c r="I38" s="72"/>
      <c r="J38" s="72"/>
      <c r="K38" s="72"/>
      <c r="L38" s="72"/>
      <c r="M38" s="72"/>
      <c r="N38" s="72"/>
      <c r="O38" s="72"/>
      <c r="P38" s="2"/>
      <c r="Q38" s="2"/>
      <c r="R38" s="2"/>
      <c r="S38" s="2"/>
      <c r="T38" s="2"/>
      <c r="U38" s="2"/>
      <c r="V38" s="2"/>
      <c r="W38" s="2"/>
      <c r="X38" s="2"/>
      <c r="Y38" s="2"/>
      <c r="Z38" s="2"/>
    </row>
    <row r="39" spans="1:26" ht="52.5" customHeight="1">
      <c r="A39" s="2"/>
      <c r="B39" s="72"/>
      <c r="C39" s="72"/>
      <c r="D39" s="72"/>
      <c r="E39" s="72"/>
      <c r="F39" s="72"/>
      <c r="G39" s="72"/>
      <c r="H39" s="72"/>
      <c r="I39" s="72"/>
      <c r="J39" s="72"/>
      <c r="K39" s="72"/>
      <c r="L39" s="72"/>
      <c r="M39" s="72"/>
      <c r="N39" s="72"/>
      <c r="O39" s="72"/>
      <c r="P39" s="2"/>
      <c r="Q39" s="2"/>
      <c r="R39" s="2"/>
      <c r="S39" s="2"/>
      <c r="T39" s="2"/>
      <c r="U39" s="2"/>
      <c r="V39" s="2"/>
      <c r="W39" s="2"/>
      <c r="X39" s="2"/>
      <c r="Y39" s="2"/>
      <c r="Z39" s="2"/>
    </row>
    <row r="40" spans="1:26" ht="54.75" customHeight="1">
      <c r="A40" s="2"/>
      <c r="B40" s="72"/>
      <c r="C40" s="72"/>
      <c r="D40" s="72"/>
      <c r="E40" s="72"/>
      <c r="F40" s="72"/>
      <c r="G40" s="72"/>
      <c r="H40" s="72"/>
      <c r="I40" s="72"/>
      <c r="J40" s="72"/>
      <c r="K40" s="72"/>
      <c r="L40" s="72"/>
      <c r="M40" s="72"/>
      <c r="N40" s="72"/>
      <c r="O40" s="72"/>
      <c r="P40" s="2"/>
      <c r="Q40" s="2"/>
      <c r="R40" s="2"/>
      <c r="S40" s="2"/>
      <c r="T40" s="2"/>
      <c r="U40" s="2"/>
      <c r="V40" s="2"/>
      <c r="W40" s="2"/>
      <c r="X40" s="2"/>
      <c r="Y40" s="2"/>
      <c r="Z40" s="2"/>
    </row>
    <row r="41" spans="1:26" ht="33" customHeight="1">
      <c r="A41" s="73" t="s">
        <v>98</v>
      </c>
      <c r="B41" s="2"/>
      <c r="C41" s="2"/>
      <c r="D41" s="2"/>
      <c r="E41" s="2"/>
      <c r="F41" s="2"/>
      <c r="G41" s="2"/>
      <c r="H41" s="2"/>
      <c r="I41" s="2"/>
      <c r="J41" s="2"/>
      <c r="K41" s="2"/>
      <c r="L41" s="2"/>
      <c r="M41" s="2"/>
      <c r="N41" s="2"/>
      <c r="O41" s="2"/>
      <c r="P41" s="2"/>
      <c r="Q41" s="2"/>
      <c r="R41" s="2"/>
      <c r="S41" s="2"/>
      <c r="T41" s="2"/>
      <c r="U41" s="2"/>
      <c r="V41" s="2"/>
      <c r="W41" s="2"/>
      <c r="X41" s="2"/>
      <c r="Y41" s="2"/>
      <c r="Z41" s="2"/>
    </row>
    <row r="42" spans="1:26" ht="25.5" customHeight="1">
      <c r="A42" s="157" t="s">
        <v>99</v>
      </c>
      <c r="B42" s="135"/>
      <c r="C42" s="135"/>
      <c r="D42" s="135"/>
      <c r="E42" s="135"/>
      <c r="F42" s="135"/>
      <c r="G42" s="135"/>
      <c r="H42" s="135"/>
      <c r="I42" s="135"/>
      <c r="J42" s="135"/>
      <c r="K42" s="135"/>
      <c r="L42" s="2"/>
      <c r="M42" s="2"/>
      <c r="N42" s="1"/>
      <c r="O42" s="2"/>
      <c r="P42" s="2"/>
      <c r="Q42" s="2"/>
      <c r="R42" s="2"/>
      <c r="S42" s="2"/>
      <c r="T42" s="2"/>
      <c r="U42" s="2"/>
      <c r="V42" s="2"/>
      <c r="W42" s="2"/>
      <c r="X42" s="2"/>
      <c r="Y42" s="2"/>
      <c r="Z42" s="2"/>
    </row>
    <row r="43" spans="1:26" ht="26.25" customHeight="1">
      <c r="A43" s="74" t="s">
        <v>100</v>
      </c>
      <c r="B43" s="2"/>
      <c r="C43" s="2"/>
      <c r="D43" s="2"/>
      <c r="E43" s="2"/>
      <c r="F43" s="2"/>
      <c r="G43" s="2"/>
      <c r="H43" s="2"/>
      <c r="I43" s="2"/>
      <c r="J43" s="2"/>
      <c r="K43" s="2"/>
      <c r="L43" s="2"/>
      <c r="M43" s="2"/>
      <c r="N43" s="2"/>
      <c r="O43" s="2"/>
      <c r="P43" s="2"/>
      <c r="Q43" s="2"/>
      <c r="R43" s="2"/>
      <c r="S43" s="2"/>
      <c r="T43" s="2"/>
      <c r="U43" s="2"/>
      <c r="V43" s="2"/>
      <c r="W43" s="2"/>
      <c r="X43" s="2"/>
      <c r="Y43" s="2"/>
      <c r="Z43" s="2"/>
    </row>
    <row r="44" spans="1:26" ht="48" customHeight="1">
      <c r="A44" s="75" t="s">
        <v>101</v>
      </c>
      <c r="B44" s="160" t="s">
        <v>102</v>
      </c>
      <c r="C44" s="141"/>
      <c r="D44" s="142"/>
      <c r="E44" s="76" t="s">
        <v>103</v>
      </c>
      <c r="F44" s="77" t="s">
        <v>104</v>
      </c>
      <c r="G44" s="78" t="s">
        <v>105</v>
      </c>
      <c r="H44" s="160" t="s">
        <v>106</v>
      </c>
      <c r="I44" s="141"/>
      <c r="J44" s="141"/>
      <c r="K44" s="141"/>
      <c r="L44" s="142"/>
      <c r="M44" s="2"/>
      <c r="N44" s="2"/>
      <c r="O44" s="2"/>
      <c r="P44" s="2"/>
      <c r="Q44" s="2"/>
      <c r="R44" s="2"/>
      <c r="S44" s="2"/>
      <c r="T44" s="2"/>
      <c r="U44" s="2"/>
      <c r="V44" s="2"/>
      <c r="W44" s="2"/>
      <c r="X44" s="2"/>
      <c r="Y44" s="2"/>
      <c r="Z44" s="2"/>
    </row>
    <row r="45" spans="1:26" ht="30" customHeight="1">
      <c r="A45" s="79" t="s">
        <v>107</v>
      </c>
      <c r="B45" s="158"/>
      <c r="C45" s="141"/>
      <c r="D45" s="142"/>
      <c r="E45" s="80"/>
      <c r="F45" s="80"/>
      <c r="G45" s="80"/>
      <c r="H45" s="158" t="s">
        <v>108</v>
      </c>
      <c r="I45" s="141"/>
      <c r="J45" s="141"/>
      <c r="K45" s="141"/>
      <c r="L45" s="142"/>
      <c r="M45" s="2"/>
      <c r="N45" s="2"/>
      <c r="O45" s="2"/>
      <c r="P45" s="2"/>
      <c r="Q45" s="2"/>
      <c r="R45" s="2"/>
      <c r="S45" s="2"/>
      <c r="T45" s="2"/>
      <c r="U45" s="2"/>
      <c r="V45" s="2"/>
      <c r="W45" s="2"/>
      <c r="X45" s="2"/>
      <c r="Y45" s="2"/>
      <c r="Z45" s="2"/>
    </row>
    <row r="46" spans="1:26" ht="30" customHeight="1">
      <c r="A46" s="81" t="s">
        <v>109</v>
      </c>
      <c r="B46" s="158"/>
      <c r="C46" s="141"/>
      <c r="D46" s="142"/>
      <c r="E46" s="80"/>
      <c r="F46" s="80"/>
      <c r="G46" s="80"/>
      <c r="H46" s="158" t="s">
        <v>110</v>
      </c>
      <c r="I46" s="141"/>
      <c r="J46" s="141"/>
      <c r="K46" s="141"/>
      <c r="L46" s="142"/>
      <c r="M46" s="2"/>
      <c r="N46" s="2"/>
      <c r="O46" s="2"/>
      <c r="P46" s="2"/>
      <c r="Q46" s="2"/>
      <c r="R46" s="2"/>
      <c r="S46" s="2"/>
      <c r="T46" s="2"/>
      <c r="U46" s="2"/>
      <c r="V46" s="2"/>
      <c r="W46" s="2"/>
      <c r="X46" s="2"/>
      <c r="Y46" s="2"/>
      <c r="Z46" s="2"/>
    </row>
    <row r="47" spans="1:26" ht="30" customHeight="1">
      <c r="A47" s="81" t="s">
        <v>111</v>
      </c>
      <c r="B47" s="158"/>
      <c r="C47" s="141"/>
      <c r="D47" s="142"/>
      <c r="E47" s="80"/>
      <c r="F47" s="80"/>
      <c r="G47" s="80"/>
      <c r="H47" s="158" t="s">
        <v>112</v>
      </c>
      <c r="I47" s="141"/>
      <c r="J47" s="141"/>
      <c r="K47" s="141"/>
      <c r="L47" s="142"/>
      <c r="M47" s="2"/>
      <c r="N47" s="2"/>
      <c r="O47" s="2"/>
      <c r="P47" s="2"/>
      <c r="Q47" s="2"/>
      <c r="R47" s="2"/>
      <c r="S47" s="2"/>
      <c r="T47" s="2"/>
      <c r="U47" s="2"/>
      <c r="V47" s="2"/>
      <c r="W47" s="2"/>
      <c r="X47" s="2"/>
      <c r="Y47" s="2"/>
      <c r="Z47" s="2"/>
    </row>
    <row r="48" spans="1:26" ht="30" customHeight="1">
      <c r="A48" s="81" t="s">
        <v>113</v>
      </c>
      <c r="B48" s="158"/>
      <c r="C48" s="141"/>
      <c r="D48" s="142"/>
      <c r="E48" s="80"/>
      <c r="F48" s="80"/>
      <c r="G48" s="80"/>
      <c r="H48" s="158" t="s">
        <v>114</v>
      </c>
      <c r="I48" s="141"/>
      <c r="J48" s="141"/>
      <c r="K48" s="141"/>
      <c r="L48" s="142"/>
      <c r="M48" s="2"/>
      <c r="N48" s="2"/>
      <c r="O48" s="2"/>
      <c r="P48" s="2"/>
      <c r="Q48" s="2"/>
      <c r="R48" s="2"/>
      <c r="S48" s="2"/>
      <c r="T48" s="2"/>
      <c r="U48" s="2"/>
      <c r="V48" s="2"/>
      <c r="W48" s="2"/>
      <c r="X48" s="2"/>
      <c r="Y48" s="2"/>
      <c r="Z48" s="2"/>
    </row>
    <row r="49" spans="1:26" ht="30" customHeight="1">
      <c r="A49" s="81" t="s">
        <v>23</v>
      </c>
      <c r="B49" s="158"/>
      <c r="C49" s="141"/>
      <c r="D49" s="142"/>
      <c r="E49" s="80"/>
      <c r="F49" s="80"/>
      <c r="G49" s="80"/>
      <c r="H49" s="158" t="s">
        <v>115</v>
      </c>
      <c r="I49" s="141"/>
      <c r="J49" s="141"/>
      <c r="K49" s="141"/>
      <c r="L49" s="142"/>
      <c r="M49" s="2"/>
      <c r="N49" s="2"/>
      <c r="O49" s="2"/>
      <c r="P49" s="2"/>
      <c r="Q49" s="2"/>
      <c r="R49" s="2"/>
      <c r="S49" s="2"/>
      <c r="T49" s="2"/>
      <c r="U49" s="2"/>
      <c r="V49" s="2"/>
      <c r="W49" s="2"/>
      <c r="X49" s="2"/>
      <c r="Y49" s="2"/>
      <c r="Z49" s="2"/>
    </row>
    <row r="50" spans="1:26" ht="30" customHeight="1">
      <c r="A50" s="81" t="s">
        <v>116</v>
      </c>
      <c r="B50" s="158"/>
      <c r="C50" s="141"/>
      <c r="D50" s="142"/>
      <c r="E50" s="82"/>
      <c r="F50" s="80"/>
      <c r="G50" s="80"/>
      <c r="H50" s="159"/>
      <c r="I50" s="141"/>
      <c r="J50" s="141"/>
      <c r="K50" s="141"/>
      <c r="L50" s="142"/>
      <c r="M50" s="2"/>
      <c r="N50" s="2"/>
      <c r="O50" s="2"/>
      <c r="P50" s="2"/>
      <c r="Q50" s="2"/>
      <c r="R50" s="2"/>
      <c r="S50" s="2"/>
      <c r="T50" s="2"/>
      <c r="U50" s="2"/>
      <c r="V50" s="2"/>
      <c r="W50" s="2"/>
      <c r="X50" s="2"/>
      <c r="Y50" s="2"/>
      <c r="Z50" s="2"/>
    </row>
    <row r="51" spans="1:26" ht="15.75" customHeight="1">
      <c r="A51" s="83" t="s">
        <v>117</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83" t="s">
        <v>118</v>
      </c>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83" t="s">
        <v>119</v>
      </c>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84" t="s">
        <v>120</v>
      </c>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85"/>
      <c r="B56" s="2"/>
      <c r="C56" s="2"/>
      <c r="D56" s="2"/>
      <c r="E56" s="2"/>
      <c r="F56" s="2"/>
      <c r="G56" s="2"/>
      <c r="H56" s="2"/>
      <c r="I56" s="2"/>
      <c r="J56" s="2"/>
      <c r="K56" s="2"/>
      <c r="L56" s="2"/>
      <c r="M56" s="2"/>
      <c r="N56" s="2"/>
      <c r="O56" s="2"/>
      <c r="P56" s="2"/>
      <c r="Q56" s="2"/>
      <c r="R56" s="2"/>
      <c r="S56" s="2"/>
      <c r="T56" s="2"/>
      <c r="U56" s="2"/>
      <c r="V56" s="2"/>
      <c r="W56" s="2"/>
      <c r="X56" s="2"/>
      <c r="Y56" s="2"/>
      <c r="Z56" s="2"/>
    </row>
    <row r="57" spans="1:26" ht="21" customHeight="1">
      <c r="A57" s="73" t="str">
        <f>A41:I41</f>
        <v xml:space="preserve">       台南市安順國小114.2月份學校供應量反映表</v>
      </c>
      <c r="B57" s="86"/>
      <c r="C57" s="86"/>
      <c r="D57" s="86"/>
      <c r="E57" s="86"/>
      <c r="F57" s="86"/>
      <c r="G57" s="86"/>
      <c r="H57" s="86"/>
      <c r="I57" s="87"/>
      <c r="J57" s="87"/>
      <c r="K57" s="2"/>
      <c r="L57" s="2"/>
      <c r="M57" s="2"/>
      <c r="N57" s="2"/>
      <c r="O57" s="2"/>
      <c r="P57" s="2"/>
      <c r="Q57" s="2"/>
      <c r="R57" s="2"/>
      <c r="S57" s="2"/>
      <c r="T57" s="2"/>
      <c r="U57" s="2"/>
      <c r="V57" s="2"/>
      <c r="W57" s="2"/>
      <c r="X57" s="2"/>
      <c r="Y57" s="2"/>
      <c r="Z57" s="2"/>
    </row>
    <row r="58" spans="1:26" ht="15.75" customHeight="1">
      <c r="A58" s="157" t="str">
        <f>A42</f>
        <v xml:space="preserve">                                           班級：                            調查日期：  114年 2月5日</v>
      </c>
      <c r="B58" s="135"/>
      <c r="C58" s="135"/>
      <c r="D58" s="135"/>
      <c r="E58" s="135"/>
      <c r="F58" s="135"/>
      <c r="G58" s="135"/>
      <c r="H58" s="135"/>
      <c r="I58" s="135"/>
      <c r="J58" s="135"/>
      <c r="K58" s="135"/>
      <c r="L58" s="2"/>
      <c r="M58" s="2"/>
      <c r="N58" s="2"/>
      <c r="O58" s="2"/>
      <c r="P58" s="2"/>
      <c r="Q58" s="2"/>
      <c r="R58" s="2"/>
      <c r="S58" s="2"/>
      <c r="T58" s="2"/>
      <c r="U58" s="2"/>
      <c r="V58" s="2"/>
      <c r="W58" s="2"/>
      <c r="X58" s="2"/>
      <c r="Y58" s="2"/>
      <c r="Z58" s="2"/>
    </row>
    <row r="59" spans="1:26" ht="15.75" customHeight="1">
      <c r="A59" s="74" t="s">
        <v>100</v>
      </c>
      <c r="B59" s="2"/>
      <c r="C59" s="2"/>
      <c r="D59" s="2"/>
      <c r="E59" s="2"/>
      <c r="F59" s="2"/>
      <c r="G59" s="2"/>
      <c r="H59" s="2"/>
      <c r="I59" s="2"/>
      <c r="J59" s="2"/>
      <c r="K59" s="2"/>
      <c r="L59" s="2"/>
      <c r="M59" s="2"/>
      <c r="N59" s="2"/>
      <c r="O59" s="2"/>
      <c r="P59" s="2"/>
      <c r="Q59" s="2"/>
      <c r="R59" s="2"/>
      <c r="S59" s="2"/>
      <c r="T59" s="2"/>
      <c r="U59" s="2"/>
      <c r="V59" s="2"/>
      <c r="W59" s="2"/>
      <c r="X59" s="2"/>
      <c r="Y59" s="2"/>
      <c r="Z59" s="2"/>
    </row>
    <row r="60" spans="1:26" ht="36" customHeight="1">
      <c r="A60" s="75" t="s">
        <v>101</v>
      </c>
      <c r="B60" s="160" t="s">
        <v>102</v>
      </c>
      <c r="C60" s="141"/>
      <c r="D60" s="142"/>
      <c r="E60" s="76" t="s">
        <v>103</v>
      </c>
      <c r="F60" s="88" t="s">
        <v>104</v>
      </c>
      <c r="G60" s="78" t="s">
        <v>105</v>
      </c>
      <c r="H60" s="160" t="s">
        <v>106</v>
      </c>
      <c r="I60" s="141"/>
      <c r="J60" s="141"/>
      <c r="K60" s="141"/>
      <c r="L60" s="142"/>
      <c r="M60" s="2"/>
      <c r="N60" s="2"/>
      <c r="O60" s="2"/>
      <c r="P60" s="2"/>
      <c r="Q60" s="2"/>
      <c r="R60" s="2"/>
      <c r="S60" s="2"/>
      <c r="T60" s="2"/>
      <c r="U60" s="2"/>
      <c r="V60" s="2"/>
      <c r="W60" s="2"/>
      <c r="X60" s="2"/>
      <c r="Y60" s="2"/>
      <c r="Z60" s="2"/>
    </row>
    <row r="61" spans="1:26" ht="30" customHeight="1">
      <c r="A61" s="79" t="s">
        <v>107</v>
      </c>
      <c r="B61" s="158"/>
      <c r="C61" s="141"/>
      <c r="D61" s="142"/>
      <c r="E61" s="80"/>
      <c r="F61" s="80"/>
      <c r="G61" s="80"/>
      <c r="H61" s="158" t="s">
        <v>121</v>
      </c>
      <c r="I61" s="141"/>
      <c r="J61" s="141"/>
      <c r="K61" s="141"/>
      <c r="L61" s="142"/>
      <c r="M61" s="2"/>
      <c r="N61" s="2"/>
      <c r="O61" s="2"/>
      <c r="P61" s="2"/>
      <c r="Q61" s="2"/>
      <c r="R61" s="2"/>
      <c r="S61" s="2"/>
      <c r="T61" s="2"/>
      <c r="U61" s="2"/>
      <c r="V61" s="2"/>
      <c r="W61" s="2"/>
      <c r="X61" s="2"/>
      <c r="Y61" s="2"/>
      <c r="Z61" s="2"/>
    </row>
    <row r="62" spans="1:26" ht="30" customHeight="1">
      <c r="A62" s="81" t="s">
        <v>109</v>
      </c>
      <c r="B62" s="158"/>
      <c r="C62" s="141"/>
      <c r="D62" s="142"/>
      <c r="E62" s="80"/>
      <c r="F62" s="80"/>
      <c r="G62" s="80"/>
      <c r="H62" s="158" t="s">
        <v>122</v>
      </c>
      <c r="I62" s="141"/>
      <c r="J62" s="141"/>
      <c r="K62" s="141"/>
      <c r="L62" s="142"/>
      <c r="M62" s="2"/>
      <c r="N62" s="2"/>
      <c r="O62" s="2"/>
      <c r="P62" s="2"/>
      <c r="Q62" s="2"/>
      <c r="R62" s="2"/>
      <c r="S62" s="2"/>
      <c r="T62" s="2"/>
      <c r="U62" s="2"/>
      <c r="V62" s="2"/>
      <c r="W62" s="2"/>
      <c r="X62" s="2"/>
      <c r="Y62" s="2"/>
      <c r="Z62" s="2"/>
    </row>
    <row r="63" spans="1:26" ht="30" customHeight="1">
      <c r="A63" s="81" t="s">
        <v>111</v>
      </c>
      <c r="B63" s="158"/>
      <c r="C63" s="141"/>
      <c r="D63" s="142"/>
      <c r="E63" s="80"/>
      <c r="F63" s="80"/>
      <c r="G63" s="80"/>
      <c r="H63" s="158" t="s">
        <v>123</v>
      </c>
      <c r="I63" s="141"/>
      <c r="J63" s="141"/>
      <c r="K63" s="141"/>
      <c r="L63" s="142"/>
      <c r="M63" s="2"/>
      <c r="N63" s="2"/>
      <c r="O63" s="2"/>
      <c r="P63" s="2"/>
      <c r="Q63" s="2"/>
      <c r="R63" s="2"/>
      <c r="S63" s="2"/>
      <c r="T63" s="2"/>
      <c r="U63" s="2"/>
      <c r="V63" s="2"/>
      <c r="W63" s="2"/>
      <c r="X63" s="2"/>
      <c r="Y63" s="2"/>
      <c r="Z63" s="2"/>
    </row>
    <row r="64" spans="1:26" ht="30" customHeight="1">
      <c r="A64" s="81" t="s">
        <v>113</v>
      </c>
      <c r="B64" s="158"/>
      <c r="C64" s="141"/>
      <c r="D64" s="142"/>
      <c r="E64" s="80"/>
      <c r="F64" s="80"/>
      <c r="G64" s="80"/>
      <c r="H64" s="158" t="s">
        <v>124</v>
      </c>
      <c r="I64" s="141"/>
      <c r="J64" s="141"/>
      <c r="K64" s="141"/>
      <c r="L64" s="142"/>
      <c r="M64" s="2"/>
      <c r="N64" s="2"/>
      <c r="O64" s="2"/>
      <c r="P64" s="2"/>
      <c r="Q64" s="2"/>
      <c r="R64" s="2"/>
      <c r="S64" s="2"/>
      <c r="T64" s="2"/>
      <c r="U64" s="2"/>
      <c r="V64" s="2"/>
      <c r="W64" s="2"/>
      <c r="X64" s="2"/>
      <c r="Y64" s="2"/>
      <c r="Z64" s="2"/>
    </row>
    <row r="65" spans="1:26" ht="27.75" customHeight="1">
      <c r="A65" s="81" t="s">
        <v>23</v>
      </c>
      <c r="B65" s="158"/>
      <c r="C65" s="141"/>
      <c r="D65" s="142"/>
      <c r="E65" s="80"/>
      <c r="F65" s="80"/>
      <c r="G65" s="80"/>
      <c r="H65" s="158" t="s">
        <v>125</v>
      </c>
      <c r="I65" s="141"/>
      <c r="J65" s="141"/>
      <c r="K65" s="141"/>
      <c r="L65" s="142"/>
      <c r="M65" s="2"/>
      <c r="N65" s="2"/>
      <c r="O65" s="2"/>
      <c r="P65" s="2"/>
      <c r="Q65" s="2"/>
      <c r="R65" s="2"/>
      <c r="S65" s="2"/>
      <c r="T65" s="2"/>
      <c r="U65" s="2"/>
      <c r="V65" s="2"/>
      <c r="W65" s="2"/>
      <c r="X65" s="2"/>
      <c r="Y65" s="2"/>
      <c r="Z65" s="2"/>
    </row>
    <row r="66" spans="1:26" ht="28.5" customHeight="1">
      <c r="A66" s="81" t="s">
        <v>116</v>
      </c>
      <c r="B66" s="158"/>
      <c r="C66" s="141"/>
      <c r="D66" s="142"/>
      <c r="E66" s="82"/>
      <c r="F66" s="80"/>
      <c r="G66" s="80"/>
      <c r="H66" s="159"/>
      <c r="I66" s="141"/>
      <c r="J66" s="141"/>
      <c r="K66" s="141"/>
      <c r="L66" s="142"/>
      <c r="M66" s="2"/>
      <c r="N66" s="2"/>
      <c r="O66" s="2"/>
      <c r="P66" s="2"/>
      <c r="Q66" s="2"/>
      <c r="R66" s="2"/>
      <c r="S66" s="2"/>
      <c r="T66" s="2"/>
      <c r="U66" s="2"/>
      <c r="V66" s="2"/>
      <c r="W66" s="2"/>
      <c r="X66" s="2"/>
      <c r="Y66" s="2"/>
      <c r="Z66" s="2"/>
    </row>
    <row r="67" spans="1:26" ht="23.25" customHeight="1">
      <c r="A67" s="83" t="s">
        <v>126</v>
      </c>
      <c r="B67" s="2"/>
      <c r="C67" s="2"/>
      <c r="D67" s="2"/>
      <c r="E67" s="2"/>
      <c r="F67" s="2"/>
      <c r="G67" s="2"/>
      <c r="H67" s="2"/>
      <c r="I67" s="2"/>
      <c r="J67" s="2"/>
      <c r="K67" s="2"/>
      <c r="L67" s="2"/>
      <c r="M67" s="2"/>
      <c r="N67" s="2"/>
      <c r="O67" s="2"/>
      <c r="P67" s="2"/>
      <c r="Q67" s="2"/>
      <c r="R67" s="2"/>
      <c r="S67" s="2"/>
      <c r="T67" s="2"/>
      <c r="U67" s="2"/>
      <c r="V67" s="2"/>
      <c r="W67" s="2"/>
      <c r="X67" s="2"/>
      <c r="Y67" s="2"/>
      <c r="Z67" s="2"/>
    </row>
    <row r="68" spans="1:26" ht="24.75" customHeight="1">
      <c r="A68" s="83" t="s">
        <v>127</v>
      </c>
      <c r="B68" s="2"/>
      <c r="C68" s="2"/>
      <c r="D68" s="2"/>
      <c r="E68" s="2"/>
      <c r="F68" s="2"/>
      <c r="G68" s="2"/>
      <c r="H68" s="2"/>
      <c r="I68" s="2"/>
      <c r="J68" s="2"/>
      <c r="K68" s="2"/>
      <c r="L68" s="2"/>
      <c r="M68" s="2"/>
      <c r="N68" s="2"/>
      <c r="O68" s="2"/>
      <c r="P68" s="2"/>
      <c r="Q68" s="2"/>
      <c r="R68" s="2"/>
      <c r="S68" s="2"/>
      <c r="T68" s="2"/>
      <c r="U68" s="2"/>
      <c r="V68" s="2"/>
      <c r="W68" s="2"/>
      <c r="X68" s="2"/>
      <c r="Y68" s="2"/>
      <c r="Z68" s="2"/>
    </row>
    <row r="69" spans="1:26" ht="27.75" customHeight="1">
      <c r="A69" s="83" t="s">
        <v>119</v>
      </c>
      <c r="B69" s="2"/>
      <c r="C69" s="2"/>
      <c r="D69" s="2"/>
      <c r="E69" s="2"/>
      <c r="F69" s="2"/>
      <c r="G69" s="2"/>
      <c r="H69" s="2"/>
      <c r="I69" s="2"/>
      <c r="J69" s="2"/>
      <c r="K69" s="2"/>
      <c r="L69" s="2"/>
      <c r="M69" s="2"/>
      <c r="N69" s="2"/>
      <c r="O69" s="2"/>
      <c r="P69" s="2"/>
      <c r="Q69" s="2"/>
      <c r="R69" s="2"/>
      <c r="S69" s="2"/>
      <c r="T69" s="2"/>
      <c r="U69" s="2"/>
      <c r="V69" s="2"/>
      <c r="W69" s="2"/>
      <c r="X69" s="2"/>
      <c r="Y69" s="2"/>
      <c r="Z69" s="2"/>
    </row>
    <row r="70" spans="1:26" ht="27" customHeight="1">
      <c r="A70" s="84" t="s">
        <v>128</v>
      </c>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65">
    <mergeCell ref="H46:L46"/>
    <mergeCell ref="H47:L47"/>
    <mergeCell ref="A42:K42"/>
    <mergeCell ref="B44:D44"/>
    <mergeCell ref="H44:L44"/>
    <mergeCell ref="B45:D45"/>
    <mergeCell ref="H45:L45"/>
    <mergeCell ref="B46:D46"/>
    <mergeCell ref="B47:D47"/>
    <mergeCell ref="B48:D48"/>
    <mergeCell ref="H48:L48"/>
    <mergeCell ref="B49:D49"/>
    <mergeCell ref="H49:L49"/>
    <mergeCell ref="B50:D50"/>
    <mergeCell ref="H50:L50"/>
    <mergeCell ref="A58:K58"/>
    <mergeCell ref="B63:D63"/>
    <mergeCell ref="B64:D64"/>
    <mergeCell ref="B65:D65"/>
    <mergeCell ref="B66:D66"/>
    <mergeCell ref="H64:L64"/>
    <mergeCell ref="H65:L65"/>
    <mergeCell ref="H66:L66"/>
    <mergeCell ref="B60:D60"/>
    <mergeCell ref="H60:L60"/>
    <mergeCell ref="B61:D61"/>
    <mergeCell ref="H61:L61"/>
    <mergeCell ref="B62:D62"/>
    <mergeCell ref="H62:L62"/>
    <mergeCell ref="H63:L63"/>
    <mergeCell ref="A1:C6"/>
    <mergeCell ref="D1:G3"/>
    <mergeCell ref="H1:P1"/>
    <mergeCell ref="H2:P2"/>
    <mergeCell ref="H3:P3"/>
    <mergeCell ref="D4:G5"/>
    <mergeCell ref="H6:P6"/>
    <mergeCell ref="O8:O9"/>
    <mergeCell ref="B32:O32"/>
    <mergeCell ref="B33:O33"/>
    <mergeCell ref="A7:O7"/>
    <mergeCell ref="J8:J9"/>
    <mergeCell ref="K8:K9"/>
    <mergeCell ref="L8:L9"/>
    <mergeCell ref="M8:M9"/>
    <mergeCell ref="C8:C9"/>
    <mergeCell ref="D8:D9"/>
    <mergeCell ref="E8:E9"/>
    <mergeCell ref="F8:F9"/>
    <mergeCell ref="B34:O34"/>
    <mergeCell ref="W7:W9"/>
    <mergeCell ref="G8:G9"/>
    <mergeCell ref="H8:H9"/>
    <mergeCell ref="D27:F27"/>
    <mergeCell ref="A28:H28"/>
    <mergeCell ref="R7:R9"/>
    <mergeCell ref="S7:S9"/>
    <mergeCell ref="T7:T9"/>
    <mergeCell ref="U7:U9"/>
    <mergeCell ref="V7:V9"/>
    <mergeCell ref="Q7:Q9"/>
    <mergeCell ref="A8:A9"/>
    <mergeCell ref="B8:B9"/>
    <mergeCell ref="P8:P9"/>
    <mergeCell ref="N8:N9"/>
  </mergeCells>
  <phoneticPr fontId="42" type="noConversion"/>
  <hyperlinks>
    <hyperlink ref="D4" r:id="rId1" xr:uid="{00000000-0004-0000-0000-000000000000}"/>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zoomScaleNormal="100" workbookViewId="0">
      <selection activeCell="AA18" sqref="AA18"/>
    </sheetView>
  </sheetViews>
  <sheetFormatPr defaultColWidth="11.25" defaultRowHeight="15" customHeight="1"/>
  <cols>
    <col min="1" max="1" width="2.875" customWidth="1"/>
    <col min="2" max="2" width="7.625" customWidth="1"/>
    <col min="3" max="3" width="3.25" customWidth="1"/>
    <col min="4" max="4" width="9.875" customWidth="1"/>
    <col min="5" max="5" width="10.75" customWidth="1"/>
    <col min="6" max="6" width="10.25" customWidth="1"/>
    <col min="7" max="7" width="11.25" customWidth="1"/>
    <col min="8" max="8" width="11.625" customWidth="1"/>
    <col min="9" max="9" width="4.625" customWidth="1"/>
    <col min="10" max="10" width="2.875" customWidth="1"/>
    <col min="11" max="12" width="2.75" customWidth="1"/>
    <col min="13" max="13" width="3" customWidth="1"/>
    <col min="14" max="14" width="2.75" customWidth="1"/>
    <col min="15" max="15" width="2.875" customWidth="1"/>
    <col min="16" max="16" width="3.75" customWidth="1"/>
    <col min="17" max="18" width="3.125" customWidth="1"/>
    <col min="19" max="19" width="2.25" customWidth="1"/>
    <col min="20" max="20" width="3" customWidth="1"/>
    <col min="21" max="21" width="2.375" customWidth="1"/>
    <col min="22" max="22" width="3.875" customWidth="1"/>
    <col min="23" max="23" width="4" customWidth="1"/>
    <col min="24" max="26" width="6.75" customWidth="1"/>
  </cols>
  <sheetData>
    <row r="1" spans="1:26" ht="15.75" customHeight="1">
      <c r="A1" s="151"/>
      <c r="B1" s="135"/>
      <c r="C1" s="135"/>
      <c r="D1" s="152" t="s">
        <v>129</v>
      </c>
      <c r="E1" s="135"/>
      <c r="F1" s="135"/>
      <c r="G1" s="135"/>
      <c r="H1" s="153" t="s">
        <v>130</v>
      </c>
      <c r="I1" s="135"/>
      <c r="J1" s="135"/>
      <c r="K1" s="135"/>
      <c r="L1" s="135"/>
      <c r="M1" s="135"/>
      <c r="N1" s="135"/>
      <c r="O1" s="135"/>
      <c r="P1" s="135"/>
      <c r="Q1" s="2"/>
      <c r="R1" s="2"/>
      <c r="S1" s="2"/>
      <c r="T1" s="2"/>
      <c r="U1" s="2"/>
      <c r="V1" s="2"/>
      <c r="W1" s="2"/>
      <c r="X1" s="2"/>
      <c r="Y1" s="2"/>
      <c r="Z1" s="2"/>
    </row>
    <row r="2" spans="1:26" ht="15.75" customHeight="1">
      <c r="A2" s="135"/>
      <c r="B2" s="135"/>
      <c r="C2" s="135"/>
      <c r="D2" s="135"/>
      <c r="E2" s="135"/>
      <c r="F2" s="135"/>
      <c r="G2" s="135"/>
      <c r="H2" s="154" t="s">
        <v>2</v>
      </c>
      <c r="I2" s="135"/>
      <c r="J2" s="135"/>
      <c r="K2" s="135"/>
      <c r="L2" s="135"/>
      <c r="M2" s="135"/>
      <c r="N2" s="135"/>
      <c r="O2" s="135"/>
      <c r="P2" s="135"/>
      <c r="Q2" s="2"/>
      <c r="R2" s="2"/>
      <c r="S2" s="2"/>
      <c r="T2" s="2"/>
      <c r="U2" s="2"/>
      <c r="V2" s="2"/>
      <c r="W2" s="2"/>
      <c r="X2" s="2"/>
      <c r="Y2" s="2"/>
      <c r="Z2" s="2"/>
    </row>
    <row r="3" spans="1:26" ht="21.75" customHeight="1">
      <c r="A3" s="135"/>
      <c r="B3" s="135"/>
      <c r="C3" s="135"/>
      <c r="D3" s="135"/>
      <c r="E3" s="135"/>
      <c r="F3" s="135"/>
      <c r="G3" s="135"/>
      <c r="H3" s="154" t="s">
        <v>3</v>
      </c>
      <c r="I3" s="135"/>
      <c r="J3" s="135"/>
      <c r="K3" s="135"/>
      <c r="L3" s="135"/>
      <c r="M3" s="135"/>
      <c r="N3" s="135"/>
      <c r="O3" s="135"/>
      <c r="P3" s="135"/>
      <c r="Q3" s="2"/>
      <c r="R3" s="2"/>
      <c r="S3" s="2"/>
      <c r="T3" s="2"/>
      <c r="U3" s="2"/>
      <c r="V3" s="2"/>
      <c r="W3" s="2"/>
      <c r="X3" s="2"/>
      <c r="Y3" s="2"/>
      <c r="Z3" s="2"/>
    </row>
    <row r="4" spans="1:26" ht="15.75" customHeight="1">
      <c r="A4" s="135"/>
      <c r="B4" s="135"/>
      <c r="C4" s="135"/>
      <c r="D4" s="155" t="s">
        <v>4</v>
      </c>
      <c r="E4" s="135"/>
      <c r="F4" s="135"/>
      <c r="G4" s="135"/>
      <c r="H4" s="3" t="s">
        <v>131</v>
      </c>
      <c r="I4" s="3"/>
      <c r="J4" s="3"/>
      <c r="K4" s="3"/>
      <c r="L4" s="3"/>
      <c r="M4" s="3"/>
      <c r="N4" s="3"/>
      <c r="O4" s="3"/>
      <c r="P4" s="3"/>
      <c r="Q4" s="1"/>
      <c r="R4" s="2"/>
      <c r="S4" s="2"/>
      <c r="T4" s="2"/>
      <c r="U4" s="2"/>
      <c r="V4" s="2"/>
      <c r="W4" s="2"/>
      <c r="X4" s="2"/>
      <c r="Y4" s="2"/>
      <c r="Z4" s="2"/>
    </row>
    <row r="5" spans="1:26" ht="15.75" customHeight="1">
      <c r="A5" s="135"/>
      <c r="B5" s="135"/>
      <c r="C5" s="135"/>
      <c r="D5" s="135"/>
      <c r="E5" s="135"/>
      <c r="F5" s="135"/>
      <c r="G5" s="135"/>
      <c r="H5" s="4" t="s">
        <v>132</v>
      </c>
      <c r="I5" s="4"/>
      <c r="J5" s="4"/>
      <c r="K5" s="4"/>
      <c r="L5" s="4"/>
      <c r="M5" s="4"/>
      <c r="N5" s="4"/>
      <c r="O5" s="4"/>
      <c r="P5" s="4"/>
      <c r="Q5" s="2"/>
      <c r="R5" s="2"/>
      <c r="S5" s="2"/>
      <c r="T5" s="2"/>
      <c r="U5" s="2"/>
      <c r="V5" s="2"/>
      <c r="W5" s="2"/>
      <c r="X5" s="2"/>
      <c r="Y5" s="2"/>
      <c r="Z5" s="2"/>
    </row>
    <row r="6" spans="1:26" ht="15.75" customHeight="1">
      <c r="A6" s="135"/>
      <c r="B6" s="135"/>
      <c r="C6" s="135"/>
      <c r="D6" s="4"/>
      <c r="E6" s="4"/>
      <c r="F6" s="4"/>
      <c r="G6" s="4"/>
      <c r="H6" s="156" t="s">
        <v>7</v>
      </c>
      <c r="I6" s="135"/>
      <c r="J6" s="135"/>
      <c r="K6" s="135"/>
      <c r="L6" s="135"/>
      <c r="M6" s="135"/>
      <c r="N6" s="135"/>
      <c r="O6" s="135"/>
      <c r="P6" s="135"/>
      <c r="Q6" s="2"/>
      <c r="R6" s="2"/>
      <c r="S6" s="2"/>
      <c r="T6" s="2"/>
      <c r="U6" s="2"/>
      <c r="V6" s="2"/>
      <c r="W6" s="2"/>
      <c r="X6" s="2"/>
      <c r="Y6" s="2"/>
      <c r="Z6" s="2"/>
    </row>
    <row r="7" spans="1:26" ht="22.5" customHeight="1">
      <c r="A7" s="149" t="s">
        <v>133</v>
      </c>
      <c r="B7" s="135"/>
      <c r="C7" s="135"/>
      <c r="D7" s="135"/>
      <c r="E7" s="135"/>
      <c r="F7" s="135"/>
      <c r="G7" s="135"/>
      <c r="H7" s="135"/>
      <c r="I7" s="135"/>
      <c r="J7" s="135"/>
      <c r="K7" s="135"/>
      <c r="L7" s="135"/>
      <c r="M7" s="135"/>
      <c r="N7" s="135"/>
      <c r="O7" s="135"/>
      <c r="P7" s="2"/>
      <c r="Q7" s="146" t="s">
        <v>9</v>
      </c>
      <c r="R7" s="145" t="s">
        <v>10</v>
      </c>
      <c r="S7" s="146" t="s">
        <v>11</v>
      </c>
      <c r="T7" s="146" t="s">
        <v>12</v>
      </c>
      <c r="U7" s="146" t="s">
        <v>13</v>
      </c>
      <c r="V7" s="146" t="s">
        <v>14</v>
      </c>
      <c r="W7" s="136" t="s">
        <v>15</v>
      </c>
      <c r="X7" s="2"/>
      <c r="Y7" s="2"/>
      <c r="Z7" s="2"/>
    </row>
    <row r="8" spans="1:26" ht="14.25" customHeight="1">
      <c r="A8" s="147" t="s">
        <v>16</v>
      </c>
      <c r="B8" s="139" t="s">
        <v>17</v>
      </c>
      <c r="C8" s="139" t="s">
        <v>18</v>
      </c>
      <c r="D8" s="139" t="s">
        <v>19</v>
      </c>
      <c r="E8" s="139" t="s">
        <v>20</v>
      </c>
      <c r="F8" s="139" t="s">
        <v>21</v>
      </c>
      <c r="G8" s="139" t="s">
        <v>22</v>
      </c>
      <c r="H8" s="139" t="s">
        <v>23</v>
      </c>
      <c r="I8" s="5" t="s">
        <v>24</v>
      </c>
      <c r="J8" s="146" t="s">
        <v>9</v>
      </c>
      <c r="K8" s="150" t="s">
        <v>10</v>
      </c>
      <c r="L8" s="146" t="s">
        <v>11</v>
      </c>
      <c r="M8" s="146" t="s">
        <v>12</v>
      </c>
      <c r="N8" s="146" t="s">
        <v>13</v>
      </c>
      <c r="O8" s="145" t="s">
        <v>14</v>
      </c>
      <c r="P8" s="148" t="s">
        <v>15</v>
      </c>
      <c r="Q8" s="137"/>
      <c r="R8" s="137"/>
      <c r="S8" s="137"/>
      <c r="T8" s="137"/>
      <c r="U8" s="137"/>
      <c r="V8" s="137"/>
      <c r="W8" s="137"/>
      <c r="X8" s="2"/>
      <c r="Y8" s="2"/>
      <c r="Z8" s="2"/>
    </row>
    <row r="9" spans="1:26" ht="14.25" customHeight="1">
      <c r="A9" s="138"/>
      <c r="B9" s="138"/>
      <c r="C9" s="138"/>
      <c r="D9" s="138"/>
      <c r="E9" s="138"/>
      <c r="F9" s="138"/>
      <c r="G9" s="138"/>
      <c r="H9" s="138"/>
      <c r="I9" s="5" t="s">
        <v>25</v>
      </c>
      <c r="J9" s="138"/>
      <c r="K9" s="138"/>
      <c r="L9" s="138"/>
      <c r="M9" s="138"/>
      <c r="N9" s="138"/>
      <c r="O9" s="138"/>
      <c r="P9" s="137"/>
      <c r="Q9" s="138"/>
      <c r="R9" s="138"/>
      <c r="S9" s="138"/>
      <c r="T9" s="138"/>
      <c r="U9" s="138"/>
      <c r="V9" s="138"/>
      <c r="W9" s="138"/>
      <c r="X9" s="2"/>
      <c r="Y9" s="2"/>
      <c r="Z9" s="2"/>
    </row>
    <row r="10" spans="1:26" ht="14.25" customHeight="1">
      <c r="A10" s="6">
        <v>1</v>
      </c>
      <c r="B10" s="89">
        <v>45327</v>
      </c>
      <c r="C10" s="8" t="s">
        <v>26</v>
      </c>
      <c r="D10" s="108" t="s">
        <v>27</v>
      </c>
      <c r="E10" s="94" t="s">
        <v>134</v>
      </c>
      <c r="F10" s="94" t="s">
        <v>29</v>
      </c>
      <c r="G10" s="94" t="s">
        <v>135</v>
      </c>
      <c r="H10" s="94" t="s">
        <v>136</v>
      </c>
      <c r="I10" s="125" t="s">
        <v>25</v>
      </c>
      <c r="J10" s="17">
        <v>5</v>
      </c>
      <c r="K10" s="11">
        <v>2</v>
      </c>
      <c r="L10" s="11">
        <v>1.7</v>
      </c>
      <c r="M10" s="11">
        <v>2.2000000000000002</v>
      </c>
      <c r="N10" s="11"/>
      <c r="O10" s="11">
        <v>1</v>
      </c>
      <c r="P10" s="91">
        <f t="shared" ref="P10:P26" si="0">W10</f>
        <v>791.5</v>
      </c>
      <c r="Q10" s="17">
        <f t="shared" ref="Q10:Q26" si="1">J10*70</f>
        <v>350</v>
      </c>
      <c r="R10" s="11">
        <f t="shared" ref="R10:R26" si="2">K10*75</f>
        <v>150</v>
      </c>
      <c r="S10" s="11">
        <f t="shared" ref="S10:S26" si="3">L10*25</f>
        <v>42.5</v>
      </c>
      <c r="T10" s="11">
        <f t="shared" ref="T10:T26" si="4">M10*45</f>
        <v>99.000000000000014</v>
      </c>
      <c r="U10" s="11">
        <f t="shared" ref="U10:U26" si="5">N10*60</f>
        <v>0</v>
      </c>
      <c r="V10" s="11">
        <f t="shared" ref="V10:V26" si="6">O10*150</f>
        <v>150</v>
      </c>
      <c r="W10" s="92">
        <f t="shared" ref="W10:W11" si="7">SUM(Q10:V10)</f>
        <v>791.5</v>
      </c>
      <c r="X10" s="2"/>
      <c r="Y10" s="2"/>
      <c r="Z10" s="2"/>
    </row>
    <row r="11" spans="1:26" ht="14.25" customHeight="1">
      <c r="A11" s="6">
        <v>2</v>
      </c>
      <c r="B11" s="89">
        <v>45328</v>
      </c>
      <c r="C11" s="8" t="s">
        <v>32</v>
      </c>
      <c r="D11" s="111" t="s">
        <v>33</v>
      </c>
      <c r="E11" s="120" t="s">
        <v>137</v>
      </c>
      <c r="F11" s="120" t="s">
        <v>138</v>
      </c>
      <c r="G11" s="120" t="s">
        <v>35</v>
      </c>
      <c r="H11" s="120" t="s">
        <v>177</v>
      </c>
      <c r="I11" s="125"/>
      <c r="J11" s="17">
        <v>5</v>
      </c>
      <c r="K11" s="17">
        <v>2.2000000000000002</v>
      </c>
      <c r="L11" s="17">
        <v>1.7</v>
      </c>
      <c r="M11" s="17">
        <v>2.2000000000000002</v>
      </c>
      <c r="N11" s="17"/>
      <c r="O11" s="17"/>
      <c r="P11" s="91">
        <f t="shared" si="0"/>
        <v>656.5</v>
      </c>
      <c r="Q11" s="17">
        <f t="shared" si="1"/>
        <v>350</v>
      </c>
      <c r="R11" s="11">
        <f t="shared" si="2"/>
        <v>165</v>
      </c>
      <c r="S11" s="11">
        <f t="shared" si="3"/>
        <v>42.5</v>
      </c>
      <c r="T11" s="11">
        <f t="shared" si="4"/>
        <v>99.000000000000014</v>
      </c>
      <c r="U11" s="11">
        <f t="shared" si="5"/>
        <v>0</v>
      </c>
      <c r="V11" s="11">
        <f t="shared" si="6"/>
        <v>0</v>
      </c>
      <c r="W11" s="92">
        <f t="shared" si="7"/>
        <v>656.5</v>
      </c>
      <c r="X11" s="2"/>
      <c r="Y11" s="2"/>
      <c r="Z11" s="2"/>
    </row>
    <row r="12" spans="1:26" ht="14.25" customHeight="1">
      <c r="A12" s="6">
        <v>3</v>
      </c>
      <c r="B12" s="89">
        <v>45329</v>
      </c>
      <c r="C12" s="26" t="s">
        <v>36</v>
      </c>
      <c r="D12" s="121" t="s">
        <v>37</v>
      </c>
      <c r="E12" s="122" t="s">
        <v>38</v>
      </c>
      <c r="F12" s="122" t="s">
        <v>139</v>
      </c>
      <c r="G12" s="122" t="s">
        <v>39</v>
      </c>
      <c r="H12" s="122" t="s">
        <v>140</v>
      </c>
      <c r="I12" s="126" t="s">
        <v>24</v>
      </c>
      <c r="J12" s="22">
        <v>5</v>
      </c>
      <c r="K12" s="22">
        <v>2.2000000000000002</v>
      </c>
      <c r="L12" s="22">
        <v>1.6</v>
      </c>
      <c r="M12" s="22">
        <v>2</v>
      </c>
      <c r="N12" s="22">
        <v>1</v>
      </c>
      <c r="O12" s="22"/>
      <c r="P12" s="93">
        <f t="shared" si="0"/>
        <v>705</v>
      </c>
      <c r="Q12" s="22">
        <f t="shared" si="1"/>
        <v>350</v>
      </c>
      <c r="R12" s="24">
        <f t="shared" si="2"/>
        <v>165</v>
      </c>
      <c r="S12" s="24">
        <f t="shared" si="3"/>
        <v>40</v>
      </c>
      <c r="T12" s="24">
        <f t="shared" si="4"/>
        <v>90</v>
      </c>
      <c r="U12" s="24">
        <f t="shared" si="5"/>
        <v>60</v>
      </c>
      <c r="V12" s="24">
        <f t="shared" si="6"/>
        <v>0</v>
      </c>
      <c r="W12" s="25">
        <f>SUM(Q12:V12)/1</f>
        <v>705</v>
      </c>
      <c r="X12" s="2"/>
      <c r="Y12" s="2"/>
      <c r="Z12" s="2"/>
    </row>
    <row r="13" spans="1:26" ht="14.25" customHeight="1">
      <c r="A13" s="6">
        <v>4</v>
      </c>
      <c r="B13" s="89">
        <v>45332</v>
      </c>
      <c r="C13" s="26" t="s">
        <v>41</v>
      </c>
      <c r="D13" s="94" t="s">
        <v>27</v>
      </c>
      <c r="E13" s="94" t="s">
        <v>42</v>
      </c>
      <c r="F13" s="94" t="s">
        <v>29</v>
      </c>
      <c r="G13" s="94" t="s">
        <v>43</v>
      </c>
      <c r="H13" s="94" t="s">
        <v>44</v>
      </c>
      <c r="I13" s="127"/>
      <c r="J13" s="22">
        <v>5</v>
      </c>
      <c r="K13" s="22">
        <v>2.2000000000000002</v>
      </c>
      <c r="L13" s="22">
        <v>1.7</v>
      </c>
      <c r="M13" s="22">
        <v>2.5</v>
      </c>
      <c r="N13" s="22"/>
      <c r="O13" s="22"/>
      <c r="P13" s="93">
        <f t="shared" si="0"/>
        <v>670</v>
      </c>
      <c r="Q13" s="22">
        <f t="shared" si="1"/>
        <v>350</v>
      </c>
      <c r="R13" s="24">
        <f t="shared" si="2"/>
        <v>165</v>
      </c>
      <c r="S13" s="24">
        <f t="shared" si="3"/>
        <v>42.5</v>
      </c>
      <c r="T13" s="24">
        <f t="shared" si="4"/>
        <v>112.5</v>
      </c>
      <c r="U13" s="24">
        <f t="shared" si="5"/>
        <v>0</v>
      </c>
      <c r="V13" s="24">
        <f t="shared" si="6"/>
        <v>0</v>
      </c>
      <c r="W13" s="25">
        <f t="shared" ref="W13:W26" si="8">SUM(Q13:V13)</f>
        <v>670</v>
      </c>
      <c r="X13" s="2"/>
      <c r="Y13" s="2"/>
      <c r="Z13" s="2"/>
    </row>
    <row r="14" spans="1:26" ht="14.25" customHeight="1">
      <c r="A14" s="6">
        <v>5</v>
      </c>
      <c r="B14" s="89">
        <v>45333</v>
      </c>
      <c r="C14" s="26" t="s">
        <v>45</v>
      </c>
      <c r="D14" s="94" t="s">
        <v>46</v>
      </c>
      <c r="E14" s="94" t="s">
        <v>178</v>
      </c>
      <c r="F14" s="94" t="s">
        <v>142</v>
      </c>
      <c r="G14" s="115" t="s">
        <v>49</v>
      </c>
      <c r="H14" s="94" t="s">
        <v>50</v>
      </c>
      <c r="I14" s="128" t="s">
        <v>24</v>
      </c>
      <c r="J14" s="22">
        <v>5</v>
      </c>
      <c r="K14" s="24">
        <v>2.2000000000000002</v>
      </c>
      <c r="L14" s="24">
        <v>1.7</v>
      </c>
      <c r="M14" s="24">
        <v>2.2999999999999998</v>
      </c>
      <c r="N14" s="24">
        <v>1</v>
      </c>
      <c r="O14" s="24"/>
      <c r="P14" s="93">
        <f t="shared" si="0"/>
        <v>721</v>
      </c>
      <c r="Q14" s="22">
        <f t="shared" si="1"/>
        <v>350</v>
      </c>
      <c r="R14" s="24">
        <f t="shared" si="2"/>
        <v>165</v>
      </c>
      <c r="S14" s="24">
        <f t="shared" si="3"/>
        <v>42.5</v>
      </c>
      <c r="T14" s="24">
        <f t="shared" si="4"/>
        <v>103.49999999999999</v>
      </c>
      <c r="U14" s="24">
        <f t="shared" si="5"/>
        <v>60</v>
      </c>
      <c r="V14" s="24">
        <f t="shared" si="6"/>
        <v>0</v>
      </c>
      <c r="W14" s="25">
        <f t="shared" si="8"/>
        <v>721</v>
      </c>
      <c r="X14" s="2"/>
      <c r="Y14" s="2"/>
      <c r="Z14" s="2"/>
    </row>
    <row r="15" spans="1:26" ht="14.25" customHeight="1">
      <c r="A15" s="6">
        <v>6</v>
      </c>
      <c r="B15" s="89">
        <v>45334</v>
      </c>
      <c r="C15" s="26" t="s">
        <v>26</v>
      </c>
      <c r="D15" s="90" t="s">
        <v>143</v>
      </c>
      <c r="E15" s="94" t="s">
        <v>144</v>
      </c>
      <c r="F15" s="94" t="s">
        <v>53</v>
      </c>
      <c r="G15" s="94" t="s">
        <v>145</v>
      </c>
      <c r="H15" s="94" t="s">
        <v>55</v>
      </c>
      <c r="I15" s="128" t="s">
        <v>25</v>
      </c>
      <c r="J15" s="22">
        <v>5</v>
      </c>
      <c r="K15" s="24">
        <v>2.2000000000000002</v>
      </c>
      <c r="L15" s="24">
        <v>1.4</v>
      </c>
      <c r="M15" s="24">
        <v>2.2000000000000002</v>
      </c>
      <c r="N15" s="24"/>
      <c r="O15" s="24">
        <v>1</v>
      </c>
      <c r="P15" s="93">
        <f t="shared" si="0"/>
        <v>799</v>
      </c>
      <c r="Q15" s="22">
        <f t="shared" si="1"/>
        <v>350</v>
      </c>
      <c r="R15" s="24">
        <f t="shared" si="2"/>
        <v>165</v>
      </c>
      <c r="S15" s="24">
        <f t="shared" si="3"/>
        <v>35</v>
      </c>
      <c r="T15" s="24">
        <f t="shared" si="4"/>
        <v>99.000000000000014</v>
      </c>
      <c r="U15" s="24">
        <f t="shared" si="5"/>
        <v>0</v>
      </c>
      <c r="V15" s="24">
        <f t="shared" si="6"/>
        <v>150</v>
      </c>
      <c r="W15" s="25">
        <f t="shared" si="8"/>
        <v>799</v>
      </c>
      <c r="X15" s="2"/>
      <c r="Y15" s="2"/>
      <c r="Z15" s="2"/>
    </row>
    <row r="16" spans="1:26" ht="14.25" customHeight="1">
      <c r="A16" s="6">
        <v>7</v>
      </c>
      <c r="B16" s="89">
        <v>45335</v>
      </c>
      <c r="C16" s="26" t="s">
        <v>32</v>
      </c>
      <c r="D16" s="94" t="s">
        <v>33</v>
      </c>
      <c r="E16" s="94" t="s">
        <v>56</v>
      </c>
      <c r="F16" s="94" t="s">
        <v>29</v>
      </c>
      <c r="G16" s="94" t="s">
        <v>57</v>
      </c>
      <c r="H16" s="94" t="s">
        <v>146</v>
      </c>
      <c r="I16" s="126" t="s">
        <v>59</v>
      </c>
      <c r="J16" s="22">
        <v>5</v>
      </c>
      <c r="K16" s="22">
        <v>2.2000000000000002</v>
      </c>
      <c r="L16" s="22">
        <v>1.5</v>
      </c>
      <c r="M16" s="22">
        <v>2.2999999999999998</v>
      </c>
      <c r="N16" s="22"/>
      <c r="O16" s="22"/>
      <c r="P16" s="93">
        <f t="shared" si="0"/>
        <v>656</v>
      </c>
      <c r="Q16" s="22">
        <f t="shared" si="1"/>
        <v>350</v>
      </c>
      <c r="R16" s="24">
        <f t="shared" si="2"/>
        <v>165</v>
      </c>
      <c r="S16" s="24">
        <f t="shared" si="3"/>
        <v>37.5</v>
      </c>
      <c r="T16" s="24">
        <f t="shared" si="4"/>
        <v>103.49999999999999</v>
      </c>
      <c r="U16" s="24">
        <f t="shared" si="5"/>
        <v>0</v>
      </c>
      <c r="V16" s="24">
        <f t="shared" si="6"/>
        <v>0</v>
      </c>
      <c r="W16" s="25">
        <f t="shared" si="8"/>
        <v>656</v>
      </c>
      <c r="X16" s="2"/>
      <c r="Y16" s="2"/>
      <c r="Z16" s="2"/>
    </row>
    <row r="17" spans="1:26" ht="14.25" customHeight="1">
      <c r="A17" s="6">
        <v>8</v>
      </c>
      <c r="B17" s="89">
        <v>45336</v>
      </c>
      <c r="C17" s="26" t="s">
        <v>36</v>
      </c>
      <c r="D17" s="94" t="s">
        <v>27</v>
      </c>
      <c r="E17" s="94" t="s">
        <v>60</v>
      </c>
      <c r="F17" s="94" t="s">
        <v>61</v>
      </c>
      <c r="G17" s="94" t="s">
        <v>62</v>
      </c>
      <c r="H17" s="94" t="s">
        <v>63</v>
      </c>
      <c r="I17" s="129" t="s">
        <v>24</v>
      </c>
      <c r="J17" s="22">
        <v>5</v>
      </c>
      <c r="K17" s="24">
        <v>2</v>
      </c>
      <c r="L17" s="24">
        <v>1.7</v>
      </c>
      <c r="M17" s="24">
        <v>2</v>
      </c>
      <c r="N17" s="24">
        <v>1</v>
      </c>
      <c r="O17" s="24"/>
      <c r="P17" s="93">
        <f t="shared" si="0"/>
        <v>692.5</v>
      </c>
      <c r="Q17" s="22">
        <f t="shared" si="1"/>
        <v>350</v>
      </c>
      <c r="R17" s="24">
        <f t="shared" si="2"/>
        <v>150</v>
      </c>
      <c r="S17" s="24">
        <f t="shared" si="3"/>
        <v>42.5</v>
      </c>
      <c r="T17" s="24">
        <f t="shared" si="4"/>
        <v>90</v>
      </c>
      <c r="U17" s="24">
        <f t="shared" si="5"/>
        <v>60</v>
      </c>
      <c r="V17" s="24">
        <f t="shared" si="6"/>
        <v>0</v>
      </c>
      <c r="W17" s="25">
        <f t="shared" si="8"/>
        <v>692.5</v>
      </c>
      <c r="X17" s="2"/>
      <c r="Y17" s="2"/>
      <c r="Z17" s="2"/>
    </row>
    <row r="18" spans="1:26" ht="15" customHeight="1">
      <c r="A18" s="6">
        <v>9</v>
      </c>
      <c r="B18" s="89">
        <v>45339</v>
      </c>
      <c r="C18" s="26" t="s">
        <v>41</v>
      </c>
      <c r="D18" s="94" t="s">
        <v>27</v>
      </c>
      <c r="E18" s="94" t="s">
        <v>147</v>
      </c>
      <c r="F18" s="94" t="s">
        <v>29</v>
      </c>
      <c r="G18" s="94" t="s">
        <v>65</v>
      </c>
      <c r="H18" s="94" t="s">
        <v>66</v>
      </c>
      <c r="I18" s="130"/>
      <c r="J18" s="32">
        <v>5</v>
      </c>
      <c r="K18" s="24">
        <v>2.2000000000000002</v>
      </c>
      <c r="L18" s="24">
        <v>1.5</v>
      </c>
      <c r="M18" s="24">
        <v>2.2000000000000002</v>
      </c>
      <c r="N18" s="24"/>
      <c r="O18" s="24"/>
      <c r="P18" s="93">
        <f t="shared" si="0"/>
        <v>651.5</v>
      </c>
      <c r="Q18" s="22">
        <f t="shared" si="1"/>
        <v>350</v>
      </c>
      <c r="R18" s="24">
        <f t="shared" si="2"/>
        <v>165</v>
      </c>
      <c r="S18" s="24">
        <f t="shared" si="3"/>
        <v>37.5</v>
      </c>
      <c r="T18" s="24">
        <f t="shared" si="4"/>
        <v>99.000000000000014</v>
      </c>
      <c r="U18" s="24">
        <f t="shared" si="5"/>
        <v>0</v>
      </c>
      <c r="V18" s="24">
        <f t="shared" si="6"/>
        <v>0</v>
      </c>
      <c r="W18" s="25">
        <f t="shared" si="8"/>
        <v>651.5</v>
      </c>
      <c r="X18" s="2"/>
      <c r="Y18" s="2"/>
      <c r="Z18" s="2"/>
    </row>
    <row r="19" spans="1:26" ht="14.25" customHeight="1">
      <c r="A19" s="6">
        <v>10</v>
      </c>
      <c r="B19" s="89">
        <v>45340</v>
      </c>
      <c r="C19" s="26" t="s">
        <v>45</v>
      </c>
      <c r="D19" s="94" t="s">
        <v>148</v>
      </c>
      <c r="E19" s="94" t="s">
        <v>149</v>
      </c>
      <c r="F19" s="94" t="s">
        <v>68</v>
      </c>
      <c r="G19" s="94" t="s">
        <v>69</v>
      </c>
      <c r="H19" s="94" t="s">
        <v>70</v>
      </c>
      <c r="I19" s="131" t="s">
        <v>24</v>
      </c>
      <c r="J19" s="32">
        <v>5</v>
      </c>
      <c r="K19" s="24">
        <v>2</v>
      </c>
      <c r="L19" s="24">
        <v>1.5</v>
      </c>
      <c r="M19" s="24">
        <v>2.4</v>
      </c>
      <c r="N19" s="24">
        <v>1</v>
      </c>
      <c r="O19" s="24"/>
      <c r="P19" s="93">
        <f t="shared" si="0"/>
        <v>705.5</v>
      </c>
      <c r="Q19" s="22">
        <f t="shared" si="1"/>
        <v>350</v>
      </c>
      <c r="R19" s="24">
        <f t="shared" si="2"/>
        <v>150</v>
      </c>
      <c r="S19" s="24">
        <f t="shared" si="3"/>
        <v>37.5</v>
      </c>
      <c r="T19" s="24">
        <f t="shared" si="4"/>
        <v>108</v>
      </c>
      <c r="U19" s="24">
        <f t="shared" si="5"/>
        <v>60</v>
      </c>
      <c r="V19" s="24">
        <f t="shared" si="6"/>
        <v>0</v>
      </c>
      <c r="W19" s="25">
        <f t="shared" si="8"/>
        <v>705.5</v>
      </c>
      <c r="X19" s="2"/>
      <c r="Y19" s="2"/>
      <c r="Z19" s="2"/>
    </row>
    <row r="20" spans="1:26" ht="14.25" customHeight="1">
      <c r="A20" s="6">
        <v>11</v>
      </c>
      <c r="B20" s="89">
        <v>45341</v>
      </c>
      <c r="C20" s="26" t="s">
        <v>26</v>
      </c>
      <c r="D20" s="110" t="s">
        <v>150</v>
      </c>
      <c r="E20" s="110" t="s">
        <v>72</v>
      </c>
      <c r="F20" s="122" t="s">
        <v>151</v>
      </c>
      <c r="G20" s="122" t="s">
        <v>74</v>
      </c>
      <c r="H20" s="122" t="s">
        <v>152</v>
      </c>
      <c r="I20" s="131" t="s">
        <v>25</v>
      </c>
      <c r="J20" s="22">
        <v>5</v>
      </c>
      <c r="K20" s="22">
        <v>2</v>
      </c>
      <c r="L20" s="22">
        <v>1.5</v>
      </c>
      <c r="M20" s="22">
        <v>2.2000000000000002</v>
      </c>
      <c r="N20" s="22"/>
      <c r="O20" s="22">
        <v>1</v>
      </c>
      <c r="P20" s="95">
        <f t="shared" si="0"/>
        <v>786.5</v>
      </c>
      <c r="Q20" s="22">
        <f t="shared" si="1"/>
        <v>350</v>
      </c>
      <c r="R20" s="24">
        <f t="shared" si="2"/>
        <v>150</v>
      </c>
      <c r="S20" s="24">
        <f t="shared" si="3"/>
        <v>37.5</v>
      </c>
      <c r="T20" s="24">
        <f t="shared" si="4"/>
        <v>99.000000000000014</v>
      </c>
      <c r="U20" s="24">
        <f t="shared" si="5"/>
        <v>0</v>
      </c>
      <c r="V20" s="24">
        <f t="shared" si="6"/>
        <v>150</v>
      </c>
      <c r="W20" s="25">
        <f t="shared" si="8"/>
        <v>786.5</v>
      </c>
      <c r="X20" s="2"/>
      <c r="Y20" s="2"/>
      <c r="Z20" s="2"/>
    </row>
    <row r="21" spans="1:26" ht="15.75" customHeight="1">
      <c r="A21" s="6">
        <v>12</v>
      </c>
      <c r="B21" s="89">
        <v>45342</v>
      </c>
      <c r="C21" s="26" t="s">
        <v>32</v>
      </c>
      <c r="D21" s="94" t="s">
        <v>27</v>
      </c>
      <c r="E21" s="94" t="s">
        <v>76</v>
      </c>
      <c r="F21" s="94" t="s">
        <v>29</v>
      </c>
      <c r="G21" s="94" t="s">
        <v>77</v>
      </c>
      <c r="H21" s="94" t="s">
        <v>184</v>
      </c>
      <c r="I21" s="132"/>
      <c r="J21" s="32">
        <v>5</v>
      </c>
      <c r="K21" s="24">
        <v>2</v>
      </c>
      <c r="L21" s="24">
        <v>1.5</v>
      </c>
      <c r="M21" s="24">
        <v>2.2999999999999998</v>
      </c>
      <c r="N21" s="24"/>
      <c r="O21" s="24">
        <v>1</v>
      </c>
      <c r="P21" s="93">
        <f t="shared" si="0"/>
        <v>791</v>
      </c>
      <c r="Q21" s="22">
        <f t="shared" si="1"/>
        <v>350</v>
      </c>
      <c r="R21" s="24">
        <f t="shared" si="2"/>
        <v>150</v>
      </c>
      <c r="S21" s="24">
        <f t="shared" si="3"/>
        <v>37.5</v>
      </c>
      <c r="T21" s="24">
        <f t="shared" si="4"/>
        <v>103.49999999999999</v>
      </c>
      <c r="U21" s="24">
        <f t="shared" si="5"/>
        <v>0</v>
      </c>
      <c r="V21" s="24">
        <f t="shared" si="6"/>
        <v>150</v>
      </c>
      <c r="W21" s="25">
        <f t="shared" si="8"/>
        <v>791</v>
      </c>
      <c r="X21" s="2"/>
      <c r="Y21" s="2"/>
      <c r="Z21" s="2"/>
    </row>
    <row r="22" spans="1:26" ht="15" customHeight="1">
      <c r="A22" s="6">
        <v>13</v>
      </c>
      <c r="B22" s="89">
        <v>45343</v>
      </c>
      <c r="C22" s="35" t="s">
        <v>36</v>
      </c>
      <c r="D22" s="117" t="s">
        <v>27</v>
      </c>
      <c r="E22" s="117" t="s">
        <v>153</v>
      </c>
      <c r="F22" s="36" t="s">
        <v>154</v>
      </c>
      <c r="G22" s="117" t="s">
        <v>43</v>
      </c>
      <c r="H22" s="117" t="s">
        <v>80</v>
      </c>
      <c r="I22" s="131" t="s">
        <v>24</v>
      </c>
      <c r="J22" s="38">
        <v>5</v>
      </c>
      <c r="K22" s="39">
        <v>2.12</v>
      </c>
      <c r="L22" s="39">
        <v>1.5</v>
      </c>
      <c r="M22" s="39">
        <v>2.2000000000000002</v>
      </c>
      <c r="N22" s="39">
        <v>1</v>
      </c>
      <c r="O22" s="39"/>
      <c r="P22" s="96">
        <f t="shared" si="0"/>
        <v>705.5</v>
      </c>
      <c r="Q22" s="41">
        <f t="shared" si="1"/>
        <v>350</v>
      </c>
      <c r="R22" s="39">
        <f t="shared" si="2"/>
        <v>159</v>
      </c>
      <c r="S22" s="39">
        <f t="shared" si="3"/>
        <v>37.5</v>
      </c>
      <c r="T22" s="39">
        <f t="shared" si="4"/>
        <v>99.000000000000014</v>
      </c>
      <c r="U22" s="39">
        <f t="shared" si="5"/>
        <v>60</v>
      </c>
      <c r="V22" s="39">
        <f t="shared" si="6"/>
        <v>0</v>
      </c>
      <c r="W22" s="42">
        <f t="shared" si="8"/>
        <v>705.5</v>
      </c>
      <c r="X22" s="2"/>
      <c r="Y22" s="2"/>
      <c r="Z22" s="2"/>
    </row>
    <row r="23" spans="1:26" ht="15" customHeight="1">
      <c r="A23" s="6">
        <v>14</v>
      </c>
      <c r="B23" s="89">
        <v>45346</v>
      </c>
      <c r="C23" s="26" t="s">
        <v>41</v>
      </c>
      <c r="D23" s="94" t="s">
        <v>27</v>
      </c>
      <c r="E23" s="94" t="s">
        <v>42</v>
      </c>
      <c r="F23" s="94" t="s">
        <v>29</v>
      </c>
      <c r="G23" s="94" t="s">
        <v>155</v>
      </c>
      <c r="H23" s="117" t="s">
        <v>183</v>
      </c>
      <c r="I23" s="126"/>
      <c r="J23" s="22">
        <v>5</v>
      </c>
      <c r="K23" s="22">
        <v>2.2000000000000002</v>
      </c>
      <c r="L23" s="22">
        <v>1.7</v>
      </c>
      <c r="M23" s="22">
        <v>2.5</v>
      </c>
      <c r="N23" s="22"/>
      <c r="O23" s="22"/>
      <c r="P23" s="93">
        <f t="shared" si="0"/>
        <v>670</v>
      </c>
      <c r="Q23" s="22">
        <f t="shared" si="1"/>
        <v>350</v>
      </c>
      <c r="R23" s="24">
        <f t="shared" si="2"/>
        <v>165</v>
      </c>
      <c r="S23" s="24">
        <f t="shared" si="3"/>
        <v>42.5</v>
      </c>
      <c r="T23" s="24">
        <f t="shared" si="4"/>
        <v>112.5</v>
      </c>
      <c r="U23" s="24">
        <f t="shared" si="5"/>
        <v>0</v>
      </c>
      <c r="V23" s="24">
        <f t="shared" si="6"/>
        <v>0</v>
      </c>
      <c r="W23" s="25">
        <f t="shared" si="8"/>
        <v>670</v>
      </c>
      <c r="X23" s="2"/>
      <c r="Y23" s="2"/>
      <c r="Z23" s="2"/>
    </row>
    <row r="24" spans="1:26" ht="15" customHeight="1">
      <c r="A24" s="6">
        <v>15</v>
      </c>
      <c r="B24" s="89">
        <v>45347</v>
      </c>
      <c r="C24" s="26" t="s">
        <v>45</v>
      </c>
      <c r="D24" s="94" t="s">
        <v>46</v>
      </c>
      <c r="E24" s="94" t="s">
        <v>141</v>
      </c>
      <c r="F24" s="94" t="s">
        <v>142</v>
      </c>
      <c r="G24" s="115" t="s">
        <v>156</v>
      </c>
      <c r="H24" s="94" t="s">
        <v>50</v>
      </c>
      <c r="I24" s="126" t="s">
        <v>24</v>
      </c>
      <c r="J24" s="22">
        <v>5</v>
      </c>
      <c r="K24" s="24">
        <v>2.2000000000000002</v>
      </c>
      <c r="L24" s="24">
        <v>1.7</v>
      </c>
      <c r="M24" s="24">
        <v>2.2999999999999998</v>
      </c>
      <c r="N24" s="24">
        <v>1</v>
      </c>
      <c r="O24" s="24"/>
      <c r="P24" s="93">
        <f t="shared" si="0"/>
        <v>721</v>
      </c>
      <c r="Q24" s="22">
        <f t="shared" si="1"/>
        <v>350</v>
      </c>
      <c r="R24" s="24">
        <f t="shared" si="2"/>
        <v>165</v>
      </c>
      <c r="S24" s="24">
        <f t="shared" si="3"/>
        <v>42.5</v>
      </c>
      <c r="T24" s="24">
        <f t="shared" si="4"/>
        <v>103.49999999999999</v>
      </c>
      <c r="U24" s="24">
        <f t="shared" si="5"/>
        <v>60</v>
      </c>
      <c r="V24" s="24">
        <f t="shared" si="6"/>
        <v>0</v>
      </c>
      <c r="W24" s="25">
        <f t="shared" si="8"/>
        <v>721</v>
      </c>
      <c r="X24" s="2"/>
      <c r="Y24" s="2"/>
      <c r="Z24" s="2"/>
    </row>
    <row r="25" spans="1:26" ht="16.899999999999999" customHeight="1">
      <c r="A25" s="6">
        <v>16</v>
      </c>
      <c r="B25" s="97">
        <v>45348</v>
      </c>
      <c r="C25" s="35" t="s">
        <v>26</v>
      </c>
      <c r="D25" s="98" t="s">
        <v>46</v>
      </c>
      <c r="E25" s="123" t="s">
        <v>83</v>
      </c>
      <c r="F25" s="98" t="s">
        <v>84</v>
      </c>
      <c r="G25" s="99" t="s">
        <v>72</v>
      </c>
      <c r="H25" s="100" t="s">
        <v>66</v>
      </c>
      <c r="I25" s="133" t="s">
        <v>24</v>
      </c>
      <c r="J25" s="41">
        <v>5</v>
      </c>
      <c r="K25" s="39">
        <v>2</v>
      </c>
      <c r="L25" s="39">
        <v>1.7</v>
      </c>
      <c r="M25" s="39">
        <v>2</v>
      </c>
      <c r="N25" s="39">
        <v>1</v>
      </c>
      <c r="O25" s="39"/>
      <c r="P25" s="101">
        <f t="shared" si="0"/>
        <v>692.5</v>
      </c>
      <c r="Q25" s="41">
        <f t="shared" si="1"/>
        <v>350</v>
      </c>
      <c r="R25" s="39">
        <f t="shared" si="2"/>
        <v>150</v>
      </c>
      <c r="S25" s="39">
        <f t="shared" si="3"/>
        <v>42.5</v>
      </c>
      <c r="T25" s="39">
        <f t="shared" si="4"/>
        <v>90</v>
      </c>
      <c r="U25" s="39">
        <f t="shared" si="5"/>
        <v>60</v>
      </c>
      <c r="V25" s="39">
        <f t="shared" si="6"/>
        <v>0</v>
      </c>
      <c r="W25" s="102">
        <f t="shared" si="8"/>
        <v>692.5</v>
      </c>
      <c r="X25" s="2"/>
      <c r="Y25" s="2"/>
      <c r="Z25" s="2"/>
    </row>
    <row r="26" spans="1:26" ht="16.899999999999999" customHeight="1">
      <c r="A26" s="103">
        <v>17</v>
      </c>
      <c r="B26" s="89">
        <v>45349</v>
      </c>
      <c r="C26" s="26" t="s">
        <v>32</v>
      </c>
      <c r="D26" s="94" t="s">
        <v>33</v>
      </c>
      <c r="E26" s="94" t="s">
        <v>179</v>
      </c>
      <c r="F26" s="94" t="s">
        <v>29</v>
      </c>
      <c r="G26" s="94" t="s">
        <v>181</v>
      </c>
      <c r="H26" s="90" t="s">
        <v>146</v>
      </c>
      <c r="I26" s="124"/>
      <c r="J26" s="22">
        <v>5</v>
      </c>
      <c r="K26" s="22">
        <v>2.2000000000000002</v>
      </c>
      <c r="L26" s="22">
        <v>1.5</v>
      </c>
      <c r="M26" s="22">
        <v>2.2999999999999998</v>
      </c>
      <c r="N26" s="22"/>
      <c r="O26" s="22"/>
      <c r="P26" s="93">
        <f t="shared" si="0"/>
        <v>656</v>
      </c>
      <c r="Q26" s="22">
        <f t="shared" si="1"/>
        <v>350</v>
      </c>
      <c r="R26" s="24">
        <f t="shared" si="2"/>
        <v>165</v>
      </c>
      <c r="S26" s="24">
        <f t="shared" si="3"/>
        <v>37.5</v>
      </c>
      <c r="T26" s="24">
        <f t="shared" si="4"/>
        <v>103.49999999999999</v>
      </c>
      <c r="U26" s="24">
        <f t="shared" si="5"/>
        <v>0</v>
      </c>
      <c r="V26" s="24">
        <f t="shared" si="6"/>
        <v>0</v>
      </c>
      <c r="W26" s="25">
        <f t="shared" si="8"/>
        <v>656</v>
      </c>
      <c r="X26" s="2"/>
      <c r="Y26" s="2"/>
      <c r="Z26" s="2"/>
    </row>
    <row r="27" spans="1:26" ht="12.75" customHeight="1">
      <c r="A27" s="105"/>
      <c r="B27" s="89">
        <v>45350</v>
      </c>
      <c r="C27" s="26"/>
      <c r="D27" s="161" t="s">
        <v>86</v>
      </c>
      <c r="E27" s="141"/>
      <c r="F27" s="142"/>
      <c r="G27" s="28"/>
      <c r="H27" s="28"/>
      <c r="I27" s="104"/>
      <c r="J27" s="22"/>
      <c r="K27" s="22"/>
      <c r="L27" s="22"/>
      <c r="M27" s="22"/>
      <c r="N27" s="22"/>
      <c r="O27" s="22"/>
      <c r="P27" s="93"/>
      <c r="Q27" s="22"/>
      <c r="R27" s="24"/>
      <c r="S27" s="24"/>
      <c r="T27" s="24"/>
      <c r="U27" s="24"/>
      <c r="V27" s="24"/>
      <c r="W27" s="25"/>
      <c r="X27" s="2"/>
      <c r="Y27" s="2"/>
      <c r="Z27" s="2"/>
    </row>
    <row r="28" spans="1:26" ht="15" customHeight="1">
      <c r="A28" s="143" t="s">
        <v>87</v>
      </c>
      <c r="B28" s="144"/>
      <c r="C28" s="144"/>
      <c r="D28" s="144"/>
      <c r="E28" s="144"/>
      <c r="F28" s="144"/>
      <c r="G28" s="144"/>
      <c r="H28" s="144"/>
      <c r="I28" s="51"/>
      <c r="J28" s="52">
        <f t="shared" ref="J28:W28" si="9">SUM(J17:J26)/10</f>
        <v>5</v>
      </c>
      <c r="K28" s="52">
        <f t="shared" si="9"/>
        <v>2.0919999999999996</v>
      </c>
      <c r="L28" s="52">
        <f t="shared" si="9"/>
        <v>1.5799999999999996</v>
      </c>
      <c r="M28" s="52">
        <f t="shared" si="9"/>
        <v>2.2400000000000002</v>
      </c>
      <c r="N28" s="52">
        <f t="shared" si="9"/>
        <v>0.5</v>
      </c>
      <c r="O28" s="52">
        <f t="shared" si="9"/>
        <v>0.2</v>
      </c>
      <c r="P28" s="106">
        <f t="shared" si="9"/>
        <v>707.2</v>
      </c>
      <c r="Q28" s="54">
        <f t="shared" si="9"/>
        <v>350</v>
      </c>
      <c r="R28" s="54">
        <f t="shared" si="9"/>
        <v>156.9</v>
      </c>
      <c r="S28" s="54">
        <f t="shared" si="9"/>
        <v>39.5</v>
      </c>
      <c r="T28" s="54">
        <f t="shared" si="9"/>
        <v>100.8</v>
      </c>
      <c r="U28" s="55">
        <f t="shared" si="9"/>
        <v>30</v>
      </c>
      <c r="V28" s="56">
        <f t="shared" si="9"/>
        <v>30</v>
      </c>
      <c r="W28" s="57">
        <f t="shared" si="9"/>
        <v>707.2</v>
      </c>
      <c r="X28" s="2"/>
      <c r="Y28" s="2"/>
      <c r="Z28" s="2"/>
    </row>
    <row r="29" spans="1:26" ht="15.75" customHeight="1">
      <c r="A29" s="59" t="s">
        <v>88</v>
      </c>
      <c r="B29" s="59"/>
      <c r="C29" s="59"/>
      <c r="D29" s="59"/>
      <c r="E29" s="59"/>
      <c r="F29" s="59"/>
      <c r="G29" s="59"/>
      <c r="H29" s="59"/>
      <c r="I29" s="60" t="s">
        <v>89</v>
      </c>
      <c r="J29" s="61"/>
      <c r="K29" s="61"/>
      <c r="L29" s="61"/>
      <c r="M29" s="62"/>
      <c r="N29" s="63"/>
      <c r="O29" s="63"/>
      <c r="P29" s="64"/>
      <c r="Q29" s="65"/>
      <c r="R29" s="66"/>
      <c r="S29" s="66"/>
      <c r="T29" s="66"/>
      <c r="U29" s="66"/>
      <c r="V29" s="66"/>
      <c r="W29" s="33"/>
      <c r="X29" s="2"/>
      <c r="Y29" s="2"/>
      <c r="Z29" s="2"/>
    </row>
    <row r="30" spans="1:26" ht="14.25" customHeight="1">
      <c r="A30" s="67" t="s">
        <v>90</v>
      </c>
      <c r="B30" s="68" t="s">
        <v>157</v>
      </c>
      <c r="C30" s="59"/>
      <c r="D30" s="59"/>
      <c r="E30" s="59"/>
      <c r="F30" s="59"/>
      <c r="G30" s="59"/>
      <c r="H30" s="69"/>
      <c r="I30" s="70"/>
      <c r="J30" s="70"/>
      <c r="K30" s="70"/>
      <c r="L30" s="62" t="s">
        <v>92</v>
      </c>
      <c r="M30" s="62"/>
      <c r="N30" s="63"/>
      <c r="O30" s="63"/>
      <c r="P30" s="69"/>
      <c r="Q30" s="2"/>
      <c r="R30" s="2"/>
      <c r="S30" s="2"/>
      <c r="T30" s="2"/>
      <c r="U30" s="2"/>
      <c r="V30" s="2"/>
      <c r="W30" s="2"/>
      <c r="X30" s="2"/>
      <c r="Y30" s="2"/>
      <c r="Z30" s="2"/>
    </row>
    <row r="31" spans="1:26" ht="42.75" customHeight="1">
      <c r="A31" s="67" t="s">
        <v>93</v>
      </c>
      <c r="B31" s="68" t="s">
        <v>94</v>
      </c>
      <c r="C31" s="59"/>
      <c r="D31" s="59"/>
      <c r="E31" s="59"/>
      <c r="F31" s="59"/>
      <c r="G31" s="59"/>
      <c r="H31" s="69"/>
      <c r="I31" s="71"/>
      <c r="J31" s="63"/>
      <c r="K31" s="63"/>
      <c r="L31" s="63"/>
      <c r="M31" s="63"/>
      <c r="N31" s="63"/>
      <c r="O31" s="63"/>
      <c r="P31" s="69"/>
      <c r="Q31" s="2"/>
      <c r="R31" s="2"/>
      <c r="S31" s="2"/>
      <c r="T31" s="2"/>
      <c r="U31" s="2"/>
      <c r="V31" s="2"/>
      <c r="W31" s="2"/>
      <c r="X31" s="2"/>
      <c r="Y31" s="2"/>
      <c r="Z31" s="2"/>
    </row>
    <row r="32" spans="1:26" ht="17.25" customHeight="1">
      <c r="A32" s="2"/>
      <c r="B32" s="134" t="s">
        <v>95</v>
      </c>
      <c r="C32" s="135"/>
      <c r="D32" s="135"/>
      <c r="E32" s="135"/>
      <c r="F32" s="135"/>
      <c r="G32" s="135"/>
      <c r="H32" s="135"/>
      <c r="I32" s="135"/>
      <c r="J32" s="135"/>
      <c r="K32" s="135"/>
      <c r="L32" s="135"/>
      <c r="M32" s="135"/>
      <c r="N32" s="135"/>
      <c r="O32" s="135"/>
      <c r="P32" s="2"/>
      <c r="Q32" s="2"/>
      <c r="R32" s="2"/>
      <c r="S32" s="2"/>
      <c r="T32" s="2"/>
      <c r="U32" s="2"/>
      <c r="V32" s="2"/>
      <c r="W32" s="2"/>
      <c r="X32" s="2"/>
      <c r="Y32" s="2"/>
      <c r="Z32" s="2"/>
    </row>
    <row r="33" spans="1:26" ht="15.75" customHeight="1">
      <c r="A33" s="2"/>
      <c r="B33" s="134" t="s">
        <v>96</v>
      </c>
      <c r="C33" s="135"/>
      <c r="D33" s="135"/>
      <c r="E33" s="135"/>
      <c r="F33" s="135"/>
      <c r="G33" s="135"/>
      <c r="H33" s="135"/>
      <c r="I33" s="135"/>
      <c r="J33" s="135"/>
      <c r="K33" s="135"/>
      <c r="L33" s="135"/>
      <c r="M33" s="135"/>
      <c r="N33" s="135"/>
      <c r="O33" s="135"/>
      <c r="P33" s="2"/>
      <c r="Q33" s="2"/>
      <c r="R33" s="2"/>
      <c r="S33" s="2"/>
      <c r="T33" s="2"/>
      <c r="U33" s="2"/>
      <c r="V33" s="2"/>
      <c r="W33" s="2"/>
      <c r="X33" s="2"/>
      <c r="Y33" s="2"/>
      <c r="Z33" s="2"/>
    </row>
    <row r="34" spans="1:26" ht="60" customHeight="1">
      <c r="A34" s="2"/>
      <c r="B34" s="134" t="s">
        <v>97</v>
      </c>
      <c r="C34" s="135"/>
      <c r="D34" s="135"/>
      <c r="E34" s="135"/>
      <c r="F34" s="135"/>
      <c r="G34" s="135"/>
      <c r="H34" s="135"/>
      <c r="I34" s="135"/>
      <c r="J34" s="135"/>
      <c r="K34" s="135"/>
      <c r="L34" s="135"/>
      <c r="M34" s="135"/>
      <c r="N34" s="135"/>
      <c r="O34" s="135"/>
      <c r="P34" s="2"/>
      <c r="Q34" s="2"/>
      <c r="R34" s="2"/>
      <c r="S34" s="2"/>
      <c r="T34" s="2"/>
      <c r="U34" s="2"/>
      <c r="V34" s="2"/>
      <c r="W34" s="2"/>
      <c r="X34" s="2"/>
      <c r="Y34" s="2"/>
      <c r="Z34" s="2"/>
    </row>
    <row r="35" spans="1:26" ht="60" customHeight="1">
      <c r="A35" s="2"/>
      <c r="B35" s="72"/>
      <c r="C35" s="2"/>
      <c r="D35" s="2"/>
      <c r="E35" s="2"/>
      <c r="F35" s="2"/>
      <c r="G35" s="2"/>
      <c r="H35" s="2"/>
      <c r="I35" s="2"/>
      <c r="J35" s="2"/>
      <c r="K35" s="2"/>
      <c r="L35" s="2"/>
      <c r="M35" s="2"/>
      <c r="N35" s="2"/>
      <c r="O35" s="2"/>
      <c r="P35" s="2"/>
      <c r="Q35" s="2"/>
      <c r="R35" s="2"/>
      <c r="S35" s="2"/>
      <c r="T35" s="2"/>
      <c r="U35" s="2"/>
      <c r="V35" s="2"/>
      <c r="W35" s="2"/>
      <c r="X35" s="2"/>
      <c r="Y35" s="2"/>
      <c r="Z35" s="2"/>
    </row>
    <row r="36" spans="1:26" ht="60" customHeight="1">
      <c r="A36" s="2"/>
      <c r="B36" s="72"/>
      <c r="C36" s="2"/>
      <c r="D36" s="2"/>
      <c r="E36" s="2"/>
      <c r="F36" s="2"/>
      <c r="G36" s="2"/>
      <c r="H36" s="2"/>
      <c r="I36" s="2"/>
      <c r="J36" s="2"/>
      <c r="K36" s="2"/>
      <c r="L36" s="2"/>
      <c r="M36" s="2"/>
      <c r="N36" s="2"/>
      <c r="O36" s="2"/>
      <c r="P36" s="2"/>
      <c r="Q36" s="2"/>
      <c r="R36" s="2"/>
      <c r="S36" s="2"/>
      <c r="T36" s="2"/>
      <c r="U36" s="2"/>
      <c r="V36" s="2"/>
      <c r="W36" s="2"/>
      <c r="X36" s="2"/>
      <c r="Y36" s="2"/>
      <c r="Z36" s="2"/>
    </row>
    <row r="37" spans="1:26" ht="60" customHeight="1">
      <c r="A37" s="2"/>
      <c r="B37" s="72"/>
      <c r="C37" s="2"/>
      <c r="D37" s="2"/>
      <c r="E37" s="2"/>
      <c r="F37" s="2"/>
      <c r="G37" s="2"/>
      <c r="H37" s="2"/>
      <c r="I37" s="2"/>
      <c r="J37" s="2"/>
      <c r="K37" s="2"/>
      <c r="L37" s="2"/>
      <c r="M37" s="2"/>
      <c r="N37" s="2"/>
      <c r="O37" s="2"/>
      <c r="P37" s="2"/>
      <c r="Q37" s="2"/>
      <c r="R37" s="2"/>
      <c r="S37" s="2"/>
      <c r="T37" s="2"/>
      <c r="U37" s="2"/>
      <c r="V37" s="2"/>
      <c r="W37" s="2"/>
      <c r="X37" s="2"/>
      <c r="Y37" s="2"/>
      <c r="Z37" s="2"/>
    </row>
    <row r="38" spans="1:26" ht="60" customHeight="1">
      <c r="A38" s="2"/>
      <c r="B38" s="72"/>
      <c r="C38" s="2"/>
      <c r="D38" s="2"/>
      <c r="E38" s="2"/>
      <c r="F38" s="2"/>
      <c r="G38" s="2"/>
      <c r="H38" s="2"/>
      <c r="I38" s="2"/>
      <c r="J38" s="2"/>
      <c r="K38" s="2"/>
      <c r="L38" s="2"/>
      <c r="M38" s="2"/>
      <c r="N38" s="2"/>
      <c r="O38" s="2"/>
      <c r="P38" s="2"/>
      <c r="Q38" s="2"/>
      <c r="R38" s="2"/>
      <c r="S38" s="2"/>
      <c r="T38" s="2"/>
      <c r="U38" s="2"/>
      <c r="V38" s="2"/>
      <c r="W38" s="2"/>
      <c r="X38" s="2"/>
      <c r="Y38" s="2"/>
      <c r="Z38" s="2"/>
    </row>
    <row r="39" spans="1:26" ht="60" customHeight="1">
      <c r="A39" s="2"/>
      <c r="B39" s="72"/>
      <c r="C39" s="2"/>
      <c r="D39" s="2"/>
      <c r="E39" s="2"/>
      <c r="F39" s="2"/>
      <c r="G39" s="2"/>
      <c r="H39" s="2"/>
      <c r="I39" s="2"/>
      <c r="J39" s="2"/>
      <c r="K39" s="2"/>
      <c r="L39" s="2"/>
      <c r="M39" s="2"/>
      <c r="N39" s="2"/>
      <c r="O39" s="2"/>
      <c r="P39" s="2"/>
      <c r="Q39" s="2"/>
      <c r="R39" s="2"/>
      <c r="S39" s="2"/>
      <c r="T39" s="2"/>
      <c r="U39" s="2"/>
      <c r="V39" s="2"/>
      <c r="W39" s="2"/>
      <c r="X39" s="2"/>
      <c r="Y39" s="2"/>
      <c r="Z39" s="2"/>
    </row>
    <row r="40" spans="1:26" ht="4.5" customHeight="1">
      <c r="A40" s="2"/>
      <c r="B40" s="72"/>
      <c r="C40" s="2"/>
      <c r="D40" s="2"/>
      <c r="E40" s="2"/>
      <c r="F40" s="2"/>
      <c r="G40" s="2"/>
      <c r="H40" s="2"/>
      <c r="I40" s="2"/>
      <c r="J40" s="2"/>
      <c r="K40" s="2"/>
      <c r="L40" s="2"/>
      <c r="M40" s="2"/>
      <c r="N40" s="2"/>
      <c r="O40" s="2"/>
      <c r="P40" s="2"/>
      <c r="Q40" s="2"/>
      <c r="R40" s="2"/>
      <c r="S40" s="2"/>
      <c r="T40" s="2"/>
      <c r="U40" s="2"/>
      <c r="V40" s="2"/>
      <c r="W40" s="2"/>
      <c r="X40" s="2"/>
      <c r="Y40" s="2"/>
      <c r="Z40" s="2"/>
    </row>
    <row r="41" spans="1:26" ht="26.25" customHeight="1">
      <c r="A41" s="73" t="s">
        <v>98</v>
      </c>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157" t="s">
        <v>158</v>
      </c>
      <c r="B42" s="135"/>
      <c r="C42" s="135"/>
      <c r="D42" s="135"/>
      <c r="E42" s="135"/>
      <c r="F42" s="135"/>
      <c r="G42" s="135"/>
      <c r="H42" s="135"/>
      <c r="I42" s="135"/>
      <c r="J42" s="135"/>
      <c r="K42" s="135"/>
      <c r="L42" s="2"/>
      <c r="M42" s="2"/>
      <c r="N42" s="1"/>
      <c r="O42" s="2"/>
      <c r="P42" s="2"/>
      <c r="Q42" s="2"/>
      <c r="R42" s="2"/>
      <c r="S42" s="2"/>
      <c r="T42" s="2"/>
      <c r="U42" s="2"/>
      <c r="V42" s="2"/>
      <c r="W42" s="2"/>
      <c r="X42" s="2"/>
      <c r="Y42" s="2"/>
      <c r="Z42" s="2"/>
    </row>
    <row r="43" spans="1:26" ht="15.75" customHeight="1">
      <c r="A43" s="74" t="s">
        <v>100</v>
      </c>
      <c r="B43" s="2"/>
      <c r="C43" s="2"/>
      <c r="D43" s="2"/>
      <c r="E43" s="2"/>
      <c r="F43" s="2"/>
      <c r="G43" s="2"/>
      <c r="H43" s="2"/>
      <c r="I43" s="2"/>
      <c r="J43" s="2"/>
      <c r="K43" s="2"/>
      <c r="L43" s="2"/>
      <c r="M43" s="2"/>
      <c r="N43" s="2"/>
      <c r="O43" s="2"/>
      <c r="P43" s="2"/>
      <c r="Q43" s="2"/>
      <c r="R43" s="2"/>
      <c r="S43" s="2"/>
      <c r="T43" s="2"/>
      <c r="U43" s="2"/>
      <c r="V43" s="2"/>
      <c r="W43" s="2"/>
      <c r="X43" s="2"/>
      <c r="Y43" s="2"/>
      <c r="Z43" s="2"/>
    </row>
    <row r="44" spans="1:26" ht="48" customHeight="1">
      <c r="A44" s="75" t="s">
        <v>101</v>
      </c>
      <c r="B44" s="160" t="s">
        <v>102</v>
      </c>
      <c r="C44" s="141"/>
      <c r="D44" s="142"/>
      <c r="E44" s="76" t="s">
        <v>103</v>
      </c>
      <c r="F44" s="77" t="s">
        <v>104</v>
      </c>
      <c r="G44" s="78" t="s">
        <v>105</v>
      </c>
      <c r="H44" s="160" t="s">
        <v>106</v>
      </c>
      <c r="I44" s="141"/>
      <c r="J44" s="141"/>
      <c r="K44" s="141"/>
      <c r="L44" s="142"/>
      <c r="M44" s="2"/>
      <c r="N44" s="2"/>
      <c r="O44" s="2"/>
      <c r="P44" s="2"/>
      <c r="Q44" s="2"/>
      <c r="R44" s="2"/>
      <c r="S44" s="2"/>
      <c r="T44" s="2"/>
      <c r="U44" s="2"/>
      <c r="V44" s="2"/>
      <c r="W44" s="2"/>
      <c r="X44" s="2"/>
      <c r="Y44" s="2"/>
      <c r="Z44" s="2"/>
    </row>
    <row r="45" spans="1:26" ht="30" customHeight="1">
      <c r="A45" s="79" t="s">
        <v>107</v>
      </c>
      <c r="B45" s="158"/>
      <c r="C45" s="141"/>
      <c r="D45" s="142"/>
      <c r="E45" s="80"/>
      <c r="F45" s="80"/>
      <c r="G45" s="80"/>
      <c r="H45" s="158" t="s">
        <v>159</v>
      </c>
      <c r="I45" s="141"/>
      <c r="J45" s="141"/>
      <c r="K45" s="141"/>
      <c r="L45" s="142"/>
      <c r="M45" s="2"/>
      <c r="N45" s="2"/>
      <c r="O45" s="2"/>
      <c r="P45" s="2"/>
      <c r="Q45" s="2"/>
      <c r="R45" s="2"/>
      <c r="S45" s="2"/>
      <c r="T45" s="2"/>
      <c r="U45" s="2"/>
      <c r="V45" s="2"/>
      <c r="W45" s="2"/>
      <c r="X45" s="2"/>
      <c r="Y45" s="2"/>
      <c r="Z45" s="2"/>
    </row>
    <row r="46" spans="1:26" ht="30" customHeight="1">
      <c r="A46" s="81" t="s">
        <v>109</v>
      </c>
      <c r="B46" s="158"/>
      <c r="C46" s="141"/>
      <c r="D46" s="142"/>
      <c r="E46" s="80"/>
      <c r="F46" s="80"/>
      <c r="G46" s="80"/>
      <c r="H46" s="158" t="s">
        <v>160</v>
      </c>
      <c r="I46" s="141"/>
      <c r="J46" s="141"/>
      <c r="K46" s="141"/>
      <c r="L46" s="142"/>
      <c r="M46" s="2"/>
      <c r="N46" s="2"/>
      <c r="O46" s="2"/>
      <c r="P46" s="2"/>
      <c r="Q46" s="2"/>
      <c r="R46" s="2"/>
      <c r="S46" s="2"/>
      <c r="T46" s="2"/>
      <c r="U46" s="2"/>
      <c r="V46" s="2"/>
      <c r="W46" s="2"/>
      <c r="X46" s="2"/>
      <c r="Y46" s="2"/>
      <c r="Z46" s="2"/>
    </row>
    <row r="47" spans="1:26" ht="30" customHeight="1">
      <c r="A47" s="81" t="s">
        <v>111</v>
      </c>
      <c r="B47" s="158"/>
      <c r="C47" s="141"/>
      <c r="D47" s="142"/>
      <c r="E47" s="80"/>
      <c r="F47" s="80"/>
      <c r="G47" s="80"/>
      <c r="H47" s="158" t="s">
        <v>161</v>
      </c>
      <c r="I47" s="141"/>
      <c r="J47" s="141"/>
      <c r="K47" s="141"/>
      <c r="L47" s="142"/>
      <c r="M47" s="2"/>
      <c r="N47" s="2"/>
      <c r="O47" s="2"/>
      <c r="P47" s="2"/>
      <c r="Q47" s="2"/>
      <c r="R47" s="2"/>
      <c r="S47" s="2"/>
      <c r="T47" s="2"/>
      <c r="U47" s="2"/>
      <c r="V47" s="2"/>
      <c r="W47" s="2"/>
      <c r="X47" s="2"/>
      <c r="Y47" s="2"/>
      <c r="Z47" s="2"/>
    </row>
    <row r="48" spans="1:26" ht="30" customHeight="1">
      <c r="A48" s="81" t="s">
        <v>113</v>
      </c>
      <c r="B48" s="158"/>
      <c r="C48" s="141"/>
      <c r="D48" s="142"/>
      <c r="E48" s="80"/>
      <c r="F48" s="80"/>
      <c r="G48" s="80"/>
      <c r="H48" s="158" t="s">
        <v>162</v>
      </c>
      <c r="I48" s="141"/>
      <c r="J48" s="141"/>
      <c r="K48" s="141"/>
      <c r="L48" s="142"/>
      <c r="M48" s="2"/>
      <c r="N48" s="2"/>
      <c r="O48" s="2"/>
      <c r="P48" s="2"/>
      <c r="Q48" s="2"/>
      <c r="R48" s="2"/>
      <c r="S48" s="2"/>
      <c r="T48" s="2"/>
      <c r="U48" s="2"/>
      <c r="V48" s="2"/>
      <c r="W48" s="2"/>
      <c r="X48" s="2"/>
      <c r="Y48" s="2"/>
      <c r="Z48" s="2"/>
    </row>
    <row r="49" spans="1:26" ht="30" customHeight="1">
      <c r="A49" s="81" t="s">
        <v>23</v>
      </c>
      <c r="B49" s="158"/>
      <c r="C49" s="141"/>
      <c r="D49" s="142"/>
      <c r="E49" s="80"/>
      <c r="F49" s="80"/>
      <c r="G49" s="80"/>
      <c r="H49" s="158" t="s">
        <v>163</v>
      </c>
      <c r="I49" s="141"/>
      <c r="J49" s="141"/>
      <c r="K49" s="141"/>
      <c r="L49" s="142"/>
      <c r="M49" s="2"/>
      <c r="N49" s="2"/>
      <c r="O49" s="2"/>
      <c r="P49" s="2"/>
      <c r="Q49" s="2"/>
      <c r="R49" s="2"/>
      <c r="S49" s="2"/>
      <c r="T49" s="2"/>
      <c r="U49" s="2"/>
      <c r="V49" s="2"/>
      <c r="W49" s="2"/>
      <c r="X49" s="2"/>
      <c r="Y49" s="2"/>
      <c r="Z49" s="2"/>
    </row>
    <row r="50" spans="1:26" ht="30" customHeight="1">
      <c r="A50" s="81" t="s">
        <v>116</v>
      </c>
      <c r="B50" s="158"/>
      <c r="C50" s="141"/>
      <c r="D50" s="142"/>
      <c r="E50" s="82"/>
      <c r="F50" s="80"/>
      <c r="G50" s="80"/>
      <c r="H50" s="159"/>
      <c r="I50" s="141"/>
      <c r="J50" s="141"/>
      <c r="K50" s="141"/>
      <c r="L50" s="142"/>
      <c r="M50" s="2"/>
      <c r="N50" s="2"/>
      <c r="O50" s="2"/>
      <c r="P50" s="2"/>
      <c r="Q50" s="2"/>
      <c r="R50" s="2"/>
      <c r="S50" s="2"/>
      <c r="T50" s="2"/>
      <c r="U50" s="2"/>
      <c r="V50" s="2"/>
      <c r="W50" s="2"/>
      <c r="X50" s="2"/>
      <c r="Y50" s="2"/>
      <c r="Z50" s="2"/>
    </row>
    <row r="51" spans="1:26" ht="15.75" customHeight="1">
      <c r="A51" s="83" t="s">
        <v>164</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83" t="s">
        <v>165</v>
      </c>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83" t="s">
        <v>119</v>
      </c>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84" t="s">
        <v>166</v>
      </c>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85"/>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73" t="str">
        <f>A41:I41</f>
        <v xml:space="preserve">       台南市安順國小114.2月份學校供應量反映表</v>
      </c>
      <c r="B57" s="86"/>
      <c r="C57" s="86"/>
      <c r="D57" s="86"/>
      <c r="E57" s="86"/>
      <c r="F57" s="86"/>
      <c r="G57" s="86"/>
      <c r="H57" s="86"/>
      <c r="I57" s="87"/>
      <c r="J57" s="87"/>
      <c r="K57" s="2"/>
      <c r="L57" s="2"/>
      <c r="M57" s="2"/>
      <c r="N57" s="2"/>
      <c r="O57" s="2"/>
      <c r="P57" s="2"/>
      <c r="Q57" s="2"/>
      <c r="R57" s="2"/>
      <c r="S57" s="2"/>
      <c r="T57" s="2"/>
      <c r="U57" s="2"/>
      <c r="V57" s="2"/>
      <c r="W57" s="2"/>
      <c r="X57" s="2"/>
      <c r="Y57" s="2"/>
      <c r="Z57" s="2"/>
    </row>
    <row r="58" spans="1:26" ht="15.75" customHeight="1">
      <c r="A58" s="107" t="str">
        <f>A42</f>
        <v xml:space="preserve">                                           班級：                            調查日期：  114年 2月5日</v>
      </c>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74" t="s">
        <v>100</v>
      </c>
      <c r="B59" s="2"/>
      <c r="C59" s="2"/>
      <c r="D59" s="2"/>
      <c r="E59" s="2"/>
      <c r="F59" s="2"/>
      <c r="G59" s="2"/>
      <c r="H59" s="2"/>
      <c r="I59" s="2"/>
      <c r="J59" s="2"/>
      <c r="K59" s="2"/>
      <c r="L59" s="2"/>
      <c r="M59" s="2"/>
      <c r="N59" s="2"/>
      <c r="O59" s="2"/>
      <c r="P59" s="2"/>
      <c r="Q59" s="2"/>
      <c r="R59" s="2"/>
      <c r="S59" s="2"/>
      <c r="T59" s="2"/>
      <c r="U59" s="2"/>
      <c r="V59" s="2"/>
      <c r="W59" s="2"/>
      <c r="X59" s="2"/>
      <c r="Y59" s="2"/>
      <c r="Z59" s="2"/>
    </row>
    <row r="60" spans="1:26" ht="36" customHeight="1">
      <c r="A60" s="75" t="s">
        <v>101</v>
      </c>
      <c r="B60" s="160" t="s">
        <v>102</v>
      </c>
      <c r="C60" s="141"/>
      <c r="D60" s="142"/>
      <c r="E60" s="76" t="s">
        <v>103</v>
      </c>
      <c r="F60" s="88" t="s">
        <v>104</v>
      </c>
      <c r="G60" s="78" t="s">
        <v>105</v>
      </c>
      <c r="H60" s="160" t="s">
        <v>106</v>
      </c>
      <c r="I60" s="141"/>
      <c r="J60" s="141"/>
      <c r="K60" s="141"/>
      <c r="L60" s="142"/>
      <c r="M60" s="2"/>
      <c r="N60" s="2"/>
      <c r="O60" s="2"/>
      <c r="P60" s="2"/>
      <c r="Q60" s="2"/>
      <c r="R60" s="2"/>
      <c r="S60" s="2"/>
      <c r="T60" s="2"/>
      <c r="U60" s="2"/>
      <c r="V60" s="2"/>
      <c r="W60" s="2"/>
      <c r="X60" s="2"/>
      <c r="Y60" s="2"/>
      <c r="Z60" s="2"/>
    </row>
    <row r="61" spans="1:26" ht="30" customHeight="1">
      <c r="A61" s="79" t="s">
        <v>107</v>
      </c>
      <c r="B61" s="158"/>
      <c r="C61" s="141"/>
      <c r="D61" s="142"/>
      <c r="E61" s="80"/>
      <c r="F61" s="80"/>
      <c r="G61" s="80"/>
      <c r="H61" s="158" t="s">
        <v>167</v>
      </c>
      <c r="I61" s="141"/>
      <c r="J61" s="141"/>
      <c r="K61" s="141"/>
      <c r="L61" s="142"/>
      <c r="M61" s="2"/>
      <c r="N61" s="2"/>
      <c r="O61" s="2"/>
      <c r="P61" s="2"/>
      <c r="Q61" s="2"/>
      <c r="R61" s="2"/>
      <c r="S61" s="2"/>
      <c r="T61" s="2"/>
      <c r="U61" s="2"/>
      <c r="V61" s="2"/>
      <c r="W61" s="2"/>
      <c r="X61" s="2"/>
      <c r="Y61" s="2"/>
      <c r="Z61" s="2"/>
    </row>
    <row r="62" spans="1:26" ht="30" customHeight="1">
      <c r="A62" s="81" t="s">
        <v>109</v>
      </c>
      <c r="B62" s="158"/>
      <c r="C62" s="141"/>
      <c r="D62" s="142"/>
      <c r="E62" s="80"/>
      <c r="F62" s="80"/>
      <c r="G62" s="80"/>
      <c r="H62" s="158" t="s">
        <v>168</v>
      </c>
      <c r="I62" s="141"/>
      <c r="J62" s="141"/>
      <c r="K62" s="141"/>
      <c r="L62" s="142"/>
      <c r="M62" s="2"/>
      <c r="N62" s="2"/>
      <c r="O62" s="2"/>
      <c r="P62" s="2"/>
      <c r="Q62" s="2"/>
      <c r="R62" s="2"/>
      <c r="S62" s="2"/>
      <c r="T62" s="2"/>
      <c r="U62" s="2"/>
      <c r="V62" s="2"/>
      <c r="W62" s="2"/>
      <c r="X62" s="2"/>
      <c r="Y62" s="2"/>
      <c r="Z62" s="2"/>
    </row>
    <row r="63" spans="1:26" ht="30" customHeight="1">
      <c r="A63" s="81" t="s">
        <v>111</v>
      </c>
      <c r="B63" s="158"/>
      <c r="C63" s="141"/>
      <c r="D63" s="142"/>
      <c r="E63" s="80"/>
      <c r="F63" s="80"/>
      <c r="G63" s="80"/>
      <c r="H63" s="158" t="s">
        <v>169</v>
      </c>
      <c r="I63" s="141"/>
      <c r="J63" s="141"/>
      <c r="K63" s="141"/>
      <c r="L63" s="142"/>
      <c r="M63" s="2"/>
      <c r="N63" s="2"/>
      <c r="O63" s="2"/>
      <c r="P63" s="2"/>
      <c r="Q63" s="2"/>
      <c r="R63" s="2"/>
      <c r="S63" s="2"/>
      <c r="T63" s="2"/>
      <c r="U63" s="2"/>
      <c r="V63" s="2"/>
      <c r="W63" s="2"/>
      <c r="X63" s="2"/>
      <c r="Y63" s="2"/>
      <c r="Z63" s="2"/>
    </row>
    <row r="64" spans="1:26" ht="30" customHeight="1">
      <c r="A64" s="81" t="s">
        <v>113</v>
      </c>
      <c r="B64" s="158"/>
      <c r="C64" s="141"/>
      <c r="D64" s="142"/>
      <c r="E64" s="80"/>
      <c r="F64" s="80"/>
      <c r="G64" s="80"/>
      <c r="H64" s="158" t="s">
        <v>170</v>
      </c>
      <c r="I64" s="141"/>
      <c r="J64" s="141"/>
      <c r="K64" s="141"/>
      <c r="L64" s="142"/>
      <c r="M64" s="2"/>
      <c r="N64" s="2"/>
      <c r="O64" s="2"/>
      <c r="P64" s="2"/>
      <c r="Q64" s="2"/>
      <c r="R64" s="2"/>
      <c r="S64" s="2"/>
      <c r="T64" s="2"/>
      <c r="U64" s="2"/>
      <c r="V64" s="2"/>
      <c r="W64" s="2"/>
      <c r="X64" s="2"/>
      <c r="Y64" s="2"/>
      <c r="Z64" s="2"/>
    </row>
    <row r="65" spans="1:26" ht="27.75" customHeight="1">
      <c r="A65" s="81" t="s">
        <v>23</v>
      </c>
      <c r="B65" s="158"/>
      <c r="C65" s="141"/>
      <c r="D65" s="142"/>
      <c r="E65" s="80"/>
      <c r="F65" s="80"/>
      <c r="G65" s="80"/>
      <c r="H65" s="158" t="s">
        <v>171</v>
      </c>
      <c r="I65" s="141"/>
      <c r="J65" s="141"/>
      <c r="K65" s="141"/>
      <c r="L65" s="142"/>
      <c r="M65" s="2"/>
      <c r="N65" s="2"/>
      <c r="O65" s="2"/>
      <c r="P65" s="2"/>
      <c r="Q65" s="2"/>
      <c r="R65" s="2"/>
      <c r="S65" s="2"/>
      <c r="T65" s="2"/>
      <c r="U65" s="2"/>
      <c r="V65" s="2"/>
      <c r="W65" s="2"/>
      <c r="X65" s="2"/>
      <c r="Y65" s="2"/>
      <c r="Z65" s="2"/>
    </row>
    <row r="66" spans="1:26" ht="28.5" customHeight="1">
      <c r="A66" s="81" t="s">
        <v>116</v>
      </c>
      <c r="B66" s="158"/>
      <c r="C66" s="141"/>
      <c r="D66" s="142"/>
      <c r="E66" s="82"/>
      <c r="F66" s="80"/>
      <c r="G66" s="80"/>
      <c r="H66" s="159"/>
      <c r="I66" s="141"/>
      <c r="J66" s="141"/>
      <c r="K66" s="141"/>
      <c r="L66" s="142"/>
      <c r="M66" s="2"/>
      <c r="N66" s="2"/>
      <c r="O66" s="2"/>
      <c r="P66" s="2"/>
      <c r="Q66" s="2"/>
      <c r="R66" s="2"/>
      <c r="S66" s="2"/>
      <c r="T66" s="2"/>
      <c r="U66" s="2"/>
      <c r="V66" s="2"/>
      <c r="W66" s="2"/>
      <c r="X66" s="2"/>
      <c r="Y66" s="2"/>
      <c r="Z66" s="2"/>
    </row>
    <row r="67" spans="1:26" ht="23.25" customHeight="1">
      <c r="A67" s="83" t="s">
        <v>172</v>
      </c>
      <c r="B67" s="2"/>
      <c r="C67" s="2"/>
      <c r="D67" s="2"/>
      <c r="E67" s="2"/>
      <c r="F67" s="2"/>
      <c r="G67" s="2"/>
      <c r="H67" s="2"/>
      <c r="I67" s="2"/>
      <c r="J67" s="2"/>
      <c r="K67" s="2"/>
      <c r="L67" s="2"/>
      <c r="M67" s="2"/>
      <c r="N67" s="2"/>
      <c r="O67" s="2"/>
      <c r="P67" s="2"/>
      <c r="Q67" s="2"/>
      <c r="R67" s="2"/>
      <c r="S67" s="2"/>
      <c r="T67" s="2"/>
      <c r="U67" s="2"/>
      <c r="V67" s="2"/>
      <c r="W67" s="2"/>
      <c r="X67" s="2"/>
      <c r="Y67" s="2"/>
      <c r="Z67" s="2"/>
    </row>
    <row r="68" spans="1:26" ht="24.75" customHeight="1">
      <c r="A68" s="83" t="s">
        <v>173</v>
      </c>
      <c r="B68" s="2"/>
      <c r="C68" s="2"/>
      <c r="D68" s="2"/>
      <c r="E68" s="2"/>
      <c r="F68" s="2"/>
      <c r="G68" s="2"/>
      <c r="H68" s="2"/>
      <c r="I68" s="2"/>
      <c r="J68" s="2"/>
      <c r="K68" s="2"/>
      <c r="L68" s="2"/>
      <c r="M68" s="2"/>
      <c r="N68" s="2"/>
      <c r="O68" s="2"/>
      <c r="P68" s="2"/>
      <c r="Q68" s="2"/>
      <c r="R68" s="2"/>
      <c r="S68" s="2"/>
      <c r="T68" s="2"/>
      <c r="U68" s="2"/>
      <c r="V68" s="2"/>
      <c r="W68" s="2"/>
      <c r="X68" s="2"/>
      <c r="Y68" s="2"/>
      <c r="Z68" s="2"/>
    </row>
    <row r="69" spans="1:26" ht="27.75" customHeight="1">
      <c r="A69" s="83" t="s">
        <v>119</v>
      </c>
      <c r="B69" s="2"/>
      <c r="C69" s="2"/>
      <c r="D69" s="2"/>
      <c r="E69" s="2"/>
      <c r="F69" s="2"/>
      <c r="G69" s="2"/>
      <c r="H69" s="2"/>
      <c r="I69" s="2"/>
      <c r="J69" s="2"/>
      <c r="K69" s="2"/>
      <c r="L69" s="2"/>
      <c r="M69" s="2"/>
      <c r="N69" s="2"/>
      <c r="O69" s="2"/>
      <c r="P69" s="2"/>
      <c r="Q69" s="2"/>
      <c r="R69" s="2"/>
      <c r="S69" s="2"/>
      <c r="T69" s="2"/>
      <c r="U69" s="2"/>
      <c r="V69" s="2"/>
      <c r="W69" s="2"/>
      <c r="X69" s="2"/>
      <c r="Y69" s="2"/>
      <c r="Z69" s="2"/>
    </row>
    <row r="70" spans="1:26" ht="27" customHeight="1">
      <c r="A70" s="84" t="s">
        <v>174</v>
      </c>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sheetData>
  <mergeCells count="64">
    <mergeCell ref="B46:D46"/>
    <mergeCell ref="B47:D47"/>
    <mergeCell ref="A42:K42"/>
    <mergeCell ref="B44:D44"/>
    <mergeCell ref="H44:L44"/>
    <mergeCell ref="B45:D45"/>
    <mergeCell ref="H45:L45"/>
    <mergeCell ref="B65:D65"/>
    <mergeCell ref="B66:D66"/>
    <mergeCell ref="H61:L61"/>
    <mergeCell ref="H62:L62"/>
    <mergeCell ref="H63:L63"/>
    <mergeCell ref="H64:L64"/>
    <mergeCell ref="H65:L65"/>
    <mergeCell ref="H66:L66"/>
    <mergeCell ref="B61:D61"/>
    <mergeCell ref="B62:D62"/>
    <mergeCell ref="B63:D63"/>
    <mergeCell ref="B64:D64"/>
    <mergeCell ref="A7:O7"/>
    <mergeCell ref="J8:J9"/>
    <mergeCell ref="K8:K9"/>
    <mergeCell ref="L8:L9"/>
    <mergeCell ref="M8:M9"/>
    <mergeCell ref="F8:F9"/>
    <mergeCell ref="A1:C6"/>
    <mergeCell ref="D1:G3"/>
    <mergeCell ref="H1:P1"/>
    <mergeCell ref="H2:P2"/>
    <mergeCell ref="H3:P3"/>
    <mergeCell ref="D4:G5"/>
    <mergeCell ref="H6:P6"/>
    <mergeCell ref="P8:P9"/>
    <mergeCell ref="N8:N9"/>
    <mergeCell ref="O8:O9"/>
    <mergeCell ref="H60:L60"/>
    <mergeCell ref="B32:O32"/>
    <mergeCell ref="B33:O33"/>
    <mergeCell ref="B34:O34"/>
    <mergeCell ref="B48:D48"/>
    <mergeCell ref="H48:L48"/>
    <mergeCell ref="B49:D49"/>
    <mergeCell ref="H49:L49"/>
    <mergeCell ref="B50:D50"/>
    <mergeCell ref="H50:L50"/>
    <mergeCell ref="B60:D60"/>
    <mergeCell ref="H46:L46"/>
    <mergeCell ref="H47:L47"/>
    <mergeCell ref="W7:W9"/>
    <mergeCell ref="G8:G9"/>
    <mergeCell ref="H8:H9"/>
    <mergeCell ref="D27:F27"/>
    <mergeCell ref="A28:H28"/>
    <mergeCell ref="R7:R9"/>
    <mergeCell ref="S7:S9"/>
    <mergeCell ref="T7:T9"/>
    <mergeCell ref="U7:U9"/>
    <mergeCell ref="V7:V9"/>
    <mergeCell ref="Q7:Q9"/>
    <mergeCell ref="A8:A9"/>
    <mergeCell ref="B8:B9"/>
    <mergeCell ref="C8:C9"/>
    <mergeCell ref="D8:D9"/>
    <mergeCell ref="E8:E9"/>
  </mergeCells>
  <phoneticPr fontId="42" type="noConversion"/>
  <hyperlinks>
    <hyperlink ref="D4" r:id="rId1" xr:uid="{00000000-0004-0000-0100-000000000000}"/>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114.2 (QRCode) </vt:lpstr>
      <vt:lpstr>114.2 (QRCode)素 </vt:lpstr>
      <vt:lpstr>'114.2 (QRCode) '!Print_Area</vt:lpstr>
      <vt:lpstr>'114.2 (QRCode)素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2025-02-03T06:15:02Z</dcterms:modified>
</cp:coreProperties>
</file>