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8-9月\"/>
    </mc:Choice>
  </mc:AlternateContent>
  <bookViews>
    <workbookView xWindow="0" yWindow="0" windowWidth="23040" windowHeight="8664"/>
  </bookViews>
  <sheets>
    <sheet name="113.8-9" sheetId="1" r:id="rId1"/>
    <sheet name="113.8-9 (素)" sheetId="2" r:id="rId2"/>
    <sheet name="工作表1" sheetId="3" r:id="rId3"/>
  </sheets>
  <calcPr calcId="152511"/>
  <extLst>
    <ext uri="GoogleSheetsCustomDataVersion1">
      <go:sheetsCustomData xmlns:go="http://customooxmlschemas.google.com/" r:id="rId7" roundtripDataSignature="AMtx7mi6oOwGodmZqWJizcu9/Xm/jIkYxA=="/>
    </ext>
  </extLst>
</workbook>
</file>

<file path=xl/calcChain.xml><?xml version="1.0" encoding="utf-8"?>
<calcChain xmlns="http://schemas.openxmlformats.org/spreadsheetml/2006/main">
  <c r="O32" i="2" l="1"/>
  <c r="N32" i="2"/>
  <c r="M32" i="2"/>
  <c r="L32" i="2"/>
  <c r="K32" i="2"/>
  <c r="J32" i="2"/>
  <c r="V31" i="2"/>
  <c r="U31" i="2"/>
  <c r="T31" i="2"/>
  <c r="S31" i="2"/>
  <c r="R31" i="2"/>
  <c r="Q31" i="2"/>
  <c r="V30" i="2"/>
  <c r="U30" i="2"/>
  <c r="T30" i="2"/>
  <c r="S30" i="2"/>
  <c r="R30" i="2"/>
  <c r="Q30" i="2"/>
  <c r="V29" i="2"/>
  <c r="U29" i="2"/>
  <c r="T29" i="2"/>
  <c r="S29" i="2"/>
  <c r="R29" i="2"/>
  <c r="Q29" i="2"/>
  <c r="W29" i="2" s="1"/>
  <c r="P29" i="2" s="1"/>
  <c r="V28" i="2"/>
  <c r="U28" i="2"/>
  <c r="T28" i="2"/>
  <c r="S28" i="2"/>
  <c r="R28" i="2"/>
  <c r="Q28" i="2"/>
  <c r="V27" i="2"/>
  <c r="U27" i="2"/>
  <c r="T27" i="2"/>
  <c r="S27" i="2"/>
  <c r="R27" i="2"/>
  <c r="Q27" i="2"/>
  <c r="V26" i="2"/>
  <c r="U26" i="2"/>
  <c r="T26" i="2"/>
  <c r="S26" i="2"/>
  <c r="R26" i="2"/>
  <c r="Q26" i="2"/>
  <c r="V25" i="2"/>
  <c r="U25" i="2"/>
  <c r="T25" i="2"/>
  <c r="S25" i="2"/>
  <c r="R25" i="2"/>
  <c r="Q25" i="2"/>
  <c r="W25" i="2" s="1"/>
  <c r="P25" i="2" s="1"/>
  <c r="V24" i="2"/>
  <c r="U24" i="2"/>
  <c r="T24" i="2"/>
  <c r="S24" i="2"/>
  <c r="R24" i="2"/>
  <c r="Q24" i="2"/>
  <c r="V23" i="2"/>
  <c r="U23" i="2"/>
  <c r="T23" i="2"/>
  <c r="S23" i="2"/>
  <c r="R23" i="2"/>
  <c r="Q23" i="2"/>
  <c r="W23" i="2" s="1"/>
  <c r="P23" i="2" s="1"/>
  <c r="V21" i="2"/>
  <c r="U21" i="2"/>
  <c r="T21" i="2"/>
  <c r="S21" i="2"/>
  <c r="R21" i="2"/>
  <c r="Q21" i="2"/>
  <c r="V20" i="2"/>
  <c r="U20" i="2"/>
  <c r="T20" i="2"/>
  <c r="S20" i="2"/>
  <c r="R20" i="2"/>
  <c r="Q20" i="2"/>
  <c r="V19" i="2"/>
  <c r="U19" i="2"/>
  <c r="T19" i="2"/>
  <c r="S19" i="2"/>
  <c r="R19" i="2"/>
  <c r="Q19" i="2"/>
  <c r="V18" i="2"/>
  <c r="U18" i="2"/>
  <c r="T18" i="2"/>
  <c r="S18" i="2"/>
  <c r="R18" i="2"/>
  <c r="Q18" i="2"/>
  <c r="W18" i="2" s="1"/>
  <c r="P18" i="2" s="1"/>
  <c r="V17" i="2"/>
  <c r="U17" i="2"/>
  <c r="T17" i="2"/>
  <c r="S17" i="2"/>
  <c r="R17" i="2"/>
  <c r="Q17" i="2"/>
  <c r="V16" i="2"/>
  <c r="U16" i="2"/>
  <c r="T16" i="2"/>
  <c r="S16" i="2"/>
  <c r="R16" i="2"/>
  <c r="Q16" i="2"/>
  <c r="W16" i="2" s="1"/>
  <c r="P16" i="2" s="1"/>
  <c r="V15" i="2"/>
  <c r="U15" i="2"/>
  <c r="T15" i="2"/>
  <c r="S15" i="2"/>
  <c r="R15" i="2"/>
  <c r="Q15" i="2"/>
  <c r="V14" i="2"/>
  <c r="U14" i="2"/>
  <c r="T14" i="2"/>
  <c r="S14" i="2"/>
  <c r="R14" i="2"/>
  <c r="Q14" i="2"/>
  <c r="V13" i="2"/>
  <c r="U13" i="2"/>
  <c r="T13" i="2"/>
  <c r="S13" i="2"/>
  <c r="R13" i="2"/>
  <c r="Q13" i="2"/>
  <c r="V12" i="2"/>
  <c r="U12" i="2"/>
  <c r="T12" i="2"/>
  <c r="S12" i="2"/>
  <c r="R12" i="2"/>
  <c r="Q12" i="2"/>
  <c r="W12" i="2" s="1"/>
  <c r="P12" i="2" s="1"/>
  <c r="V11" i="2"/>
  <c r="U11" i="2"/>
  <c r="T11" i="2"/>
  <c r="S11" i="2"/>
  <c r="R11" i="2"/>
  <c r="Q11" i="2"/>
  <c r="V10" i="2"/>
  <c r="V32" i="2" s="1"/>
  <c r="U10" i="2"/>
  <c r="T10" i="2"/>
  <c r="S10" i="2"/>
  <c r="S32" i="2" s="1"/>
  <c r="R10" i="2"/>
  <c r="R32" i="2" s="1"/>
  <c r="Q10" i="2"/>
  <c r="Q32" i="2" s="1"/>
  <c r="W32" i="1"/>
  <c r="W10" i="1"/>
  <c r="V32" i="1"/>
  <c r="U32" i="1"/>
  <c r="T32" i="1"/>
  <c r="S32" i="1"/>
  <c r="R32" i="1"/>
  <c r="Q32" i="1"/>
  <c r="O32" i="1"/>
  <c r="N32" i="1"/>
  <c r="M32" i="1"/>
  <c r="L32" i="1"/>
  <c r="K32" i="1"/>
  <c r="J32" i="1"/>
  <c r="W11" i="1"/>
  <c r="W12" i="1"/>
  <c r="W13" i="1"/>
  <c r="W14" i="1"/>
  <c r="W15" i="1"/>
  <c r="W16" i="1"/>
  <c r="W17" i="1"/>
  <c r="W18" i="1"/>
  <c r="W19" i="1"/>
  <c r="W20" i="1"/>
  <c r="W21" i="1"/>
  <c r="W23" i="1"/>
  <c r="W24" i="1"/>
  <c r="W25" i="1"/>
  <c r="W26" i="1"/>
  <c r="W27" i="1"/>
  <c r="W28" i="1"/>
  <c r="W29" i="1"/>
  <c r="W30" i="1"/>
  <c r="W31" i="1"/>
  <c r="Q10" i="1"/>
  <c r="R10" i="1"/>
  <c r="S10" i="1"/>
  <c r="T10" i="1"/>
  <c r="U10" i="1"/>
  <c r="V10" i="1"/>
  <c r="Q24" i="1"/>
  <c r="R24" i="1"/>
  <c r="S24" i="1"/>
  <c r="T24" i="1"/>
  <c r="U24" i="1"/>
  <c r="V24" i="1"/>
  <c r="Q30" i="1"/>
  <c r="R30" i="1"/>
  <c r="S30" i="1"/>
  <c r="T30" i="1"/>
  <c r="U30" i="1"/>
  <c r="V30" i="1"/>
  <c r="Q31" i="1"/>
  <c r="R31" i="1"/>
  <c r="S31" i="1"/>
  <c r="T31" i="1"/>
  <c r="U31" i="1"/>
  <c r="V31" i="1"/>
  <c r="W31" i="2" l="1"/>
  <c r="P31" i="2" s="1"/>
  <c r="T32" i="2"/>
  <c r="U32" i="2"/>
  <c r="W14" i="2"/>
  <c r="P14" i="2" s="1"/>
  <c r="W20" i="2"/>
  <c r="P20" i="2" s="1"/>
  <c r="W27" i="2"/>
  <c r="P27" i="2" s="1"/>
  <c r="W13" i="2"/>
  <c r="P13" i="2" s="1"/>
  <c r="W15" i="2"/>
  <c r="P15" i="2" s="1"/>
  <c r="W19" i="2"/>
  <c r="P19" i="2" s="1"/>
  <c r="W21" i="2"/>
  <c r="P21" i="2" s="1"/>
  <c r="W26" i="2"/>
  <c r="P26" i="2" s="1"/>
  <c r="W28" i="2"/>
  <c r="P28" i="2" s="1"/>
  <c r="W11" i="2"/>
  <c r="P11" i="2" s="1"/>
  <c r="W17" i="2"/>
  <c r="P17" i="2" s="1"/>
  <c r="W24" i="2"/>
  <c r="P24" i="2" s="1"/>
  <c r="W30" i="2"/>
  <c r="P30" i="2" s="1"/>
  <c r="W10" i="2"/>
  <c r="W32" i="2" l="1"/>
  <c r="P10" i="2"/>
  <c r="P32" i="2" s="1"/>
  <c r="M62" i="2" l="1"/>
  <c r="K62" i="2"/>
  <c r="I62" i="2"/>
  <c r="S42" i="2"/>
  <c r="R42" i="2"/>
  <c r="Q42" i="2"/>
  <c r="P42" i="2"/>
  <c r="O42" i="2"/>
  <c r="N42" i="2"/>
  <c r="M60" i="1"/>
  <c r="K60" i="1"/>
  <c r="I6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3" i="1"/>
  <c r="U23" i="1"/>
  <c r="T23" i="1"/>
  <c r="S23" i="1"/>
  <c r="R23" i="1"/>
  <c r="Q23"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4" i="1"/>
  <c r="U14" i="1"/>
  <c r="T14" i="1"/>
  <c r="S14" i="1"/>
  <c r="R14" i="1"/>
  <c r="Q14" i="1"/>
  <c r="V13" i="1"/>
  <c r="U13" i="1"/>
  <c r="T13" i="1"/>
  <c r="S13" i="1"/>
  <c r="R13" i="1"/>
  <c r="Q13" i="1"/>
  <c r="V12" i="1"/>
  <c r="U12" i="1"/>
  <c r="T12" i="1"/>
  <c r="S12" i="1"/>
  <c r="R12" i="1"/>
  <c r="Q12" i="1"/>
  <c r="V11" i="1"/>
  <c r="U11" i="1"/>
  <c r="T11" i="1"/>
  <c r="S11" i="1"/>
  <c r="R11" i="1"/>
  <c r="Q11" i="1"/>
  <c r="V15" i="1"/>
  <c r="U15" i="1"/>
  <c r="T15" i="1"/>
  <c r="S15" i="1"/>
  <c r="R15" i="1"/>
  <c r="Q15" i="1"/>
  <c r="T42" i="2" l="1"/>
  <c r="M42" i="2" s="1"/>
  <c r="P10" i="1"/>
  <c r="P32" i="1" s="1"/>
  <c r="P30" i="1"/>
  <c r="P21" i="1"/>
  <c r="P24" i="1"/>
  <c r="P16" i="1"/>
  <c r="P14" i="1"/>
  <c r="P15" i="1"/>
  <c r="P31" i="1"/>
  <c r="P28" i="1"/>
  <c r="P12" i="1"/>
  <c r="P17" i="1"/>
  <c r="P20" i="1"/>
  <c r="P26" i="1"/>
  <c r="P19" i="1"/>
  <c r="P23" i="1"/>
  <c r="P11" i="1"/>
  <c r="P25" i="1"/>
  <c r="P18" i="1"/>
  <c r="P29" i="1"/>
  <c r="P13" i="1"/>
  <c r="P27" i="1"/>
</calcChain>
</file>

<file path=xl/sharedStrings.xml><?xml version="1.0" encoding="utf-8"?>
<sst xmlns="http://schemas.openxmlformats.org/spreadsheetml/2006/main" count="481" uniqueCount="234">
  <si>
    <t xml:space="preserve">家長請透過左上角QRCode掃描後進入營養午餐網頁連結官網食材登錄平臺查詢相關的食品安全，若相關問題可直接撥午餐專線06-3565460                                                                                         </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</si>
  <si>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</si>
  <si>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</si>
  <si>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</si>
  <si>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</si>
  <si>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</si>
  <si>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</si>
  <si>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</si>
  <si>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</si>
  <si>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</si>
  <si>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</si>
  <si>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</si>
  <si>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</si>
  <si>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</si>
  <si>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</si>
  <si>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</si>
  <si>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</si>
  <si>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</si>
  <si>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</si>
  <si>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</si>
  <si>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</si>
  <si>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</si>
  <si>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</si>
  <si>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白飯</t>
  </si>
  <si>
    <t>雞肉絲</t>
  </si>
  <si>
    <t>滷肉燥</t>
  </si>
  <si>
    <t>炒高麗菜</t>
  </si>
  <si>
    <t>仙草蜜</t>
  </si>
  <si>
    <t>三</t>
  </si>
  <si>
    <t>四</t>
  </si>
  <si>
    <t>胚芽飯</t>
  </si>
  <si>
    <t>有機時蔬</t>
  </si>
  <si>
    <t>五</t>
  </si>
  <si>
    <t>培根洋蔥</t>
  </si>
  <si>
    <t>韭香銀芽</t>
  </si>
  <si>
    <t>黃瓜魚丸湯</t>
  </si>
  <si>
    <t>一</t>
  </si>
  <si>
    <t>鴿蛋滷肉</t>
  </si>
  <si>
    <t>燒賣</t>
  </si>
  <si>
    <t>玉米濃湯</t>
  </si>
  <si>
    <t>五穀飯</t>
  </si>
  <si>
    <t>檸檬魚</t>
  </si>
  <si>
    <t>蒜香萵苣</t>
  </si>
  <si>
    <t>木鬚燴蛋</t>
  </si>
  <si>
    <t>蒲瓜排骨湯</t>
  </si>
  <si>
    <t>燙青菜</t>
  </si>
  <si>
    <t>四神湯</t>
  </si>
  <si>
    <t>宮保雞丁</t>
  </si>
  <si>
    <t>咖哩洋芋</t>
  </si>
  <si>
    <t>紅豆湯</t>
  </si>
  <si>
    <t>國產豆漿</t>
  </si>
  <si>
    <t xml:space="preserve">一 </t>
  </si>
  <si>
    <t>豆輪燒肉</t>
  </si>
  <si>
    <t>酸菜麵腸</t>
  </si>
  <si>
    <t>味磳湯</t>
  </si>
  <si>
    <t>鹽酥署魚</t>
  </si>
  <si>
    <t>薑絲白菜</t>
  </si>
  <si>
    <t>蜜汁豆乾</t>
  </si>
  <si>
    <t>白菜蛋酥湯</t>
  </si>
  <si>
    <t>夏威夷炒飯</t>
  </si>
  <si>
    <t>薑絲油菜</t>
  </si>
  <si>
    <t>獅子頭</t>
  </si>
  <si>
    <t>紫菜魚丸湯</t>
  </si>
  <si>
    <t>茄燒豆腐</t>
  </si>
  <si>
    <t>韓式泡菜肉片</t>
  </si>
  <si>
    <t>紅蘿蔔炒蛋</t>
  </si>
  <si>
    <t>花枝燒</t>
  </si>
  <si>
    <t>蕃茄玉米湯</t>
  </si>
  <si>
    <t>筍乾扣肉</t>
  </si>
  <si>
    <t>玉米四丁</t>
  </si>
  <si>
    <t>羅宋湯</t>
  </si>
  <si>
    <t>沙茶鯛魚</t>
  </si>
  <si>
    <t>黑輪刺瓜</t>
  </si>
  <si>
    <t>紅燒豆腐</t>
  </si>
  <si>
    <t>冬菜肉絲冬粉</t>
  </si>
  <si>
    <t>匈牙利燉肉</t>
  </si>
  <si>
    <t>奶油青花椰</t>
  </si>
  <si>
    <t>毛豆莢</t>
  </si>
  <si>
    <t>香拌黑豆干</t>
  </si>
  <si>
    <t>香濃奶茶</t>
  </si>
  <si>
    <t>醬燒雞</t>
  </si>
  <si>
    <t>秀菇白菜</t>
  </si>
  <si>
    <t>塔香海茸</t>
  </si>
  <si>
    <t>扁食湯</t>
  </si>
  <si>
    <t>蔥香炒蛋</t>
  </si>
  <si>
    <t>鮮筍排骨湯</t>
  </si>
  <si>
    <t>椒鹽旗魚</t>
  </si>
  <si>
    <t>拌大陸妹</t>
  </si>
  <si>
    <t>豆薯肉絲湯</t>
  </si>
  <si>
    <t>檸檬翅小腿</t>
  </si>
  <si>
    <t>蒜香雙花菜</t>
  </si>
  <si>
    <t>芝麻包</t>
  </si>
  <si>
    <t>奶油玉米塊</t>
  </si>
  <si>
    <t>檸檬愛玉</t>
  </si>
  <si>
    <t>紅棗雞</t>
  </si>
  <si>
    <t>絲瓜麵線</t>
  </si>
  <si>
    <t>芹菜干絲</t>
  </si>
  <si>
    <t>蘿蔔魚丸湯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</si>
  <si>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</si>
  <si>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</si>
  <si>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</si>
  <si>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</si>
  <si>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</si>
  <si>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</si>
  <si>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</si>
  <si>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</si>
  <si>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</si>
  <si>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</si>
  <si>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</si>
  <si>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</si>
  <si>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0"/>
        <color theme="1"/>
        <rFont val="MingLiu"/>
        <family val="3"/>
        <charset val="136"/>
      </rPr>
      <t>年</t>
    </r>
    <r>
      <rPr>
        <sz val="10"/>
        <color theme="1"/>
        <rFont val="Calibri"/>
        <family val="2"/>
      </rPr>
      <t xml:space="preserve"> </t>
    </r>
  </si>
  <si>
    <t>月</t>
  </si>
  <si>
    <t>日</t>
  </si>
  <si>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</si>
  <si>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</si>
  <si>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</si>
  <si>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</si>
  <si>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</si>
  <si>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</si>
  <si>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</si>
  <si>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</si>
  <si>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</si>
  <si>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</si>
  <si>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</si>
  <si>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</si>
  <si>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</si>
  <si>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</si>
  <si>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</si>
  <si>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</si>
  <si>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</si>
  <si>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</si>
  <si>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</si>
  <si>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</si>
  <si>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t>
    </r>
  </si>
  <si>
    <t>調查日期：</t>
  </si>
  <si>
    <t>年</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</si>
  <si>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</si>
  <si>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</si>
  <si>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</si>
  <si>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</si>
  <si>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</si>
  <si>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</si>
  <si>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</si>
  <si>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</si>
  <si>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執行編輯：許瑛珍（執行秘書）</t>
  </si>
  <si>
    <t xml:space="preserve">                                                                             編　　審：台南市立安順國小</t>
  </si>
  <si>
    <t xml:space="preserve">                                                                           食譜設計：戴秀梅 (營養師)</t>
  </si>
  <si>
    <t>杏鮑菇絲</t>
  </si>
  <si>
    <t>蘿蔔素鴨</t>
  </si>
  <si>
    <t>素炒茭白筍</t>
  </si>
  <si>
    <t>芹香銀芽</t>
  </si>
  <si>
    <t>鴿蛋油豆腐</t>
  </si>
  <si>
    <t>素燒賣</t>
  </si>
  <si>
    <t>雞蓉玉米湯</t>
  </si>
  <si>
    <t>菇菇雞</t>
  </si>
  <si>
    <t>素肉炒麵</t>
  </si>
  <si>
    <t>鹽酥杏鮑菇</t>
  </si>
  <si>
    <t>沙茶洋芋</t>
  </si>
  <si>
    <t>豆輪素肉</t>
  </si>
  <si>
    <t>素虱目魚片</t>
  </si>
  <si>
    <t>蜜汁豆乾丁</t>
  </si>
  <si>
    <t>素獅子頭</t>
  </si>
  <si>
    <t>紫菜素丸湯</t>
  </si>
  <si>
    <t>三杯杏鮑菇雞</t>
  </si>
  <si>
    <t>泡菜炒肉</t>
  </si>
  <si>
    <t>素牛蒡排</t>
  </si>
  <si>
    <t>筍乾豆輪</t>
  </si>
  <si>
    <t>蕃茄燒肉</t>
  </si>
  <si>
    <t>醬燒素雞</t>
  </si>
  <si>
    <t>素扁食湯</t>
  </si>
  <si>
    <t>打拋素肉</t>
  </si>
  <si>
    <t>芹香炒蛋</t>
  </si>
  <si>
    <t>椒鹽素魚</t>
  </si>
  <si>
    <t>豆薯湯</t>
  </si>
  <si>
    <t>素鬆鹹粥</t>
  </si>
  <si>
    <t>炸雞蛋豆腐</t>
  </si>
  <si>
    <t>南瓜粥</t>
  </si>
  <si>
    <t>椒鹽蛋</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</si>
  <si>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</si>
  <si>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MingLiu"/>
        <family val="3"/>
        <charset val="136"/>
      </rPr>
      <t>年</t>
    </r>
    <r>
      <rPr>
        <sz val="13"/>
        <color theme="1"/>
        <rFont val="Calibri"/>
        <family val="2"/>
      </rPr>
      <t xml:space="preserve">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</si>
  <si>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</si>
  <si>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</si>
  <si>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</si>
  <si>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</si>
  <si>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</si>
  <si>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</si>
  <si>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</si>
  <si>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</si>
  <si>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</si>
  <si>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</si>
  <si>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</si>
  <si>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</si>
  <si>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</si>
  <si>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</si>
  <si>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</si>
  <si>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</si>
  <si>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</si>
  <si>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滷豬腳</t>
    <phoneticPr fontId="46" type="noConversion"/>
  </si>
  <si>
    <t>三杯雞</t>
    <phoneticPr fontId="46" type="noConversion"/>
  </si>
  <si>
    <t>蕃茄紅燒肉</t>
    <phoneticPr fontId="46" type="noConversion"/>
  </si>
  <si>
    <t>蘿蔔燒肉</t>
    <phoneticPr fontId="46" type="noConversion"/>
  </si>
  <si>
    <t>匈牙利燉肉</t>
    <phoneticPr fontId="46" type="noConversion"/>
  </si>
  <si>
    <t>蘿蔔豆輪</t>
    <phoneticPr fontId="46" type="noConversion"/>
  </si>
  <si>
    <t>五</t>
    <phoneticPr fontId="46" type="noConversion"/>
  </si>
  <si>
    <t>肉鬆</t>
    <phoneticPr fontId="46" type="noConversion"/>
  </si>
  <si>
    <t>玉米瘦肉粥</t>
    <phoneticPr fontId="46" type="noConversion"/>
  </si>
  <si>
    <t>玉米瘦肉粥料</t>
    <phoneticPr fontId="46" type="noConversion"/>
  </si>
  <si>
    <t xml:space="preserve">              113年8-9月 安順國中、小午餐食譜</t>
    <phoneticPr fontId="46" type="noConversion"/>
  </si>
  <si>
    <t>出版日期：中華民國113年8月30日</t>
    <phoneticPr fontId="46" type="noConversion"/>
  </si>
  <si>
    <t>中秋節放假</t>
    <phoneticPr fontId="46" type="noConversion"/>
  </si>
  <si>
    <t>肉鬆+蝦捲</t>
  </si>
  <si>
    <t>有機小黃瓜</t>
  </si>
  <si>
    <t>肉燥</t>
  </si>
  <si>
    <t>肉燥米糕</t>
  </si>
  <si>
    <t>菜酥+素捲</t>
  </si>
  <si>
    <t>有機蔬菜</t>
  </si>
  <si>
    <t>肉燥+小黃瓜</t>
  </si>
  <si>
    <t xml:space="preserve">                                                          供應人數：35人</t>
    <phoneticPr fontId="46" type="noConversion"/>
  </si>
  <si>
    <t xml:space="preserve">                                                                                  出版日期：中華民國113年8月30日</t>
    <phoneticPr fontId="46" type="noConversion"/>
  </si>
  <si>
    <t>肉絲炒麵料</t>
    <phoneticPr fontId="46" type="noConversion"/>
  </si>
  <si>
    <t>茶葉蛋</t>
  </si>
  <si>
    <t>肉絲炒麵</t>
    <phoneticPr fontId="46" type="noConversion"/>
  </si>
  <si>
    <t>素肉炒麵料</t>
    <phoneticPr fontId="46" type="noConversion"/>
  </si>
  <si>
    <t xml:space="preserve">              113年8-9月 安順國中、小午餐食譜(素)</t>
    <phoneticPr fontId="46" type="noConversion"/>
  </si>
  <si>
    <t>月平均</t>
    <phoneticPr fontId="46" type="noConversion"/>
  </si>
  <si>
    <t>藜麥飯</t>
  </si>
  <si>
    <t>藜麥飯</t>
    <phoneticPr fontId="46" type="noConversion"/>
  </si>
  <si>
    <t>小米飯</t>
    <phoneticPr fontId="46" type="noConversion"/>
  </si>
  <si>
    <t xml:space="preserve">                                                                        主　　編：方建良（校長）</t>
    <phoneticPr fontId="46" type="noConversion"/>
  </si>
  <si>
    <r>
      <t>國小</t>
    </r>
    <r>
      <rPr>
        <sz val="10"/>
        <color theme="7"/>
        <rFont val="Calibri"/>
        <family val="2"/>
        <scheme val="minor"/>
      </rPr>
      <t>1-3</t>
    </r>
    <r>
      <rPr>
        <sz val="10"/>
        <color theme="7"/>
        <rFont val="Calibri"/>
        <family val="3"/>
        <charset val="136"/>
        <scheme val="minor"/>
      </rPr>
      <t>年級</t>
    </r>
    <r>
      <rPr>
        <sz val="10"/>
        <color theme="7"/>
        <rFont val="Calibri"/>
        <family val="2"/>
        <scheme val="minor"/>
      </rPr>
      <t xml:space="preserve">      </t>
    </r>
    <r>
      <rPr>
        <sz val="10"/>
        <color theme="7"/>
        <rFont val="Calibri"/>
        <family val="3"/>
        <charset val="136"/>
        <scheme val="minor"/>
      </rPr>
      <t>熱量</t>
    </r>
    <r>
      <rPr>
        <sz val="10"/>
        <color theme="7"/>
        <rFont val="Calibri"/>
        <family val="2"/>
        <scheme val="minor"/>
      </rPr>
      <t>:650</t>
    </r>
    <r>
      <rPr>
        <sz val="10"/>
        <color theme="7"/>
        <rFont val="Calibri"/>
        <family val="3"/>
        <charset val="136"/>
        <scheme val="minor"/>
      </rPr>
      <t>大卡</t>
    </r>
    <r>
      <rPr>
        <sz val="10"/>
        <color theme="7"/>
        <rFont val="Calibri"/>
        <family val="2"/>
        <scheme val="minor"/>
      </rPr>
      <t xml:space="preserve">        </t>
    </r>
    <r>
      <rPr>
        <sz val="10"/>
        <color theme="7"/>
        <rFont val="Calibri"/>
        <family val="3"/>
        <charset val="136"/>
        <scheme val="minor"/>
      </rPr>
      <t>五穀根莖類</t>
    </r>
    <r>
      <rPr>
        <sz val="10"/>
        <color theme="7"/>
        <rFont val="Calibri"/>
        <family val="2"/>
        <scheme val="minor"/>
      </rPr>
      <t>:3.5</t>
    </r>
    <r>
      <rPr>
        <sz val="10"/>
        <color theme="7"/>
        <rFont val="Calibri"/>
        <family val="3"/>
        <charset val="136"/>
        <scheme val="minor"/>
      </rPr>
      <t>份</t>
    </r>
    <r>
      <rPr>
        <sz val="10"/>
        <color theme="7"/>
        <rFont val="Calibri"/>
        <family val="2"/>
        <scheme val="minor"/>
      </rPr>
      <t xml:space="preserve">     </t>
    </r>
    <r>
      <rPr>
        <sz val="10"/>
        <color theme="7"/>
        <rFont val="Calibri"/>
        <family val="3"/>
        <charset val="136"/>
        <scheme val="minor"/>
      </rPr>
      <t>魚肉豆蛋類</t>
    </r>
    <r>
      <rPr>
        <sz val="10"/>
        <color theme="7"/>
        <rFont val="Calibri"/>
        <family val="2"/>
        <scheme val="minor"/>
      </rPr>
      <t>:2</t>
    </r>
    <r>
      <rPr>
        <sz val="10"/>
        <color theme="7"/>
        <rFont val="Calibri"/>
        <family val="3"/>
        <charset val="136"/>
        <scheme val="minor"/>
      </rPr>
      <t>份</t>
    </r>
    <r>
      <rPr>
        <sz val="10"/>
        <color theme="7"/>
        <rFont val="Calibri"/>
        <family val="2"/>
        <scheme val="minor"/>
      </rPr>
      <t xml:space="preserve">      </t>
    </r>
    <r>
      <rPr>
        <sz val="10"/>
        <color theme="7"/>
        <rFont val="Calibri"/>
        <family val="3"/>
        <charset val="136"/>
        <scheme val="minor"/>
      </rPr>
      <t>油脂類</t>
    </r>
    <r>
      <rPr>
        <sz val="10"/>
        <color theme="7"/>
        <rFont val="Calibri"/>
        <family val="2"/>
        <scheme val="minor"/>
      </rPr>
      <t>:2.5</t>
    </r>
    <r>
      <rPr>
        <sz val="10"/>
        <color theme="7"/>
        <rFont val="Calibri"/>
        <family val="3"/>
        <charset val="136"/>
        <scheme val="minor"/>
      </rPr>
      <t>份</t>
    </r>
    <r>
      <rPr>
        <sz val="10"/>
        <color theme="7"/>
        <rFont val="Calibri"/>
        <family val="2"/>
        <scheme val="minor"/>
      </rPr>
      <t xml:space="preserve">         </t>
    </r>
    <r>
      <rPr>
        <sz val="10"/>
        <color theme="7"/>
        <rFont val="Calibri"/>
        <family val="3"/>
        <charset val="136"/>
        <scheme val="minor"/>
      </rPr>
      <t>蔬菜類</t>
    </r>
    <r>
      <rPr>
        <sz val="10"/>
        <color theme="7"/>
        <rFont val="Calibri"/>
        <family val="2"/>
        <scheme val="minor"/>
      </rPr>
      <t>1</t>
    </r>
    <r>
      <rPr>
        <sz val="10"/>
        <color theme="7"/>
        <rFont val="Calibri"/>
        <family val="3"/>
        <charset val="136"/>
        <scheme val="minor"/>
      </rPr>
      <t>份</t>
    </r>
  </si>
  <si>
    <t>主　　編：方建良（校長）</t>
    <phoneticPr fontId="46" type="noConversion"/>
  </si>
  <si>
    <t>冬瓜檸檬茶</t>
    <phoneticPr fontId="46" type="noConversion"/>
  </si>
  <si>
    <t>供應人數：2352人</t>
    <phoneticPr fontId="46" type="noConversion"/>
  </si>
  <si>
    <t>打拋肉</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</si>
</sst>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_ "/>
    <numFmt numFmtId="178" formatCode="0_ "/>
  </numFmts>
  <fonts count="58">
    <font>
      <sz val="12"/>
      <color theme="1"/>
      <name val="Calibri"/>
      <scheme val="minor"/>
    </font>
    <font>
      <sz val="11"/>
      <color theme="1"/>
      <name val="DFKai-SB"/>
      <family val="4"/>
      <charset val="136"/>
    </font>
    <font>
      <sz val="9"/>
      <color rgb="FF000000"/>
      <name val="PMingLiu"/>
      <family val="1"/>
      <charset val="136"/>
    </font>
    <font>
      <sz val="12"/>
      <color theme="1"/>
      <name val="PMingLiu"/>
      <family val="1"/>
      <charset val="136"/>
    </font>
    <font>
      <sz val="11"/>
      <color rgb="FF000000"/>
      <name val="PMingLiu"/>
      <family val="1"/>
      <charset val="136"/>
    </font>
    <font>
      <u/>
      <sz val="12"/>
      <color theme="10"/>
      <name val="PMingLiu"/>
      <family val="1"/>
      <charset val="136"/>
    </font>
    <font>
      <sz val="16"/>
      <color theme="1"/>
      <name val="華康少女文字w5(p)"/>
      <family val="3"/>
      <charset val="136"/>
    </font>
    <font>
      <sz val="8"/>
      <color theme="1"/>
      <name val="PMingLiu"/>
      <family val="1"/>
      <charset val="136"/>
    </font>
    <font>
      <sz val="6"/>
      <color theme="1"/>
      <name val="PMingLiu"/>
      <family val="1"/>
      <charset val="136"/>
    </font>
    <font>
      <sz val="9"/>
      <color theme="1"/>
      <name val="Twentieth Century"/>
    </font>
    <font>
      <sz val="10"/>
      <color theme="1"/>
      <name val="PMingLiu"/>
      <family val="1"/>
      <charset val="136"/>
    </font>
    <font>
      <sz val="12"/>
      <name val="Calibri"/>
      <family val="2"/>
    </font>
    <font>
      <sz val="10"/>
      <color rgb="FF0000CC"/>
      <name val="PMingLiu"/>
      <family val="1"/>
      <charset val="136"/>
    </font>
    <font>
      <sz val="10"/>
      <color rgb="FF0000CC"/>
      <name val="DFKai-SB"/>
      <family val="4"/>
      <charset val="136"/>
    </font>
    <font>
      <sz val="8"/>
      <color rgb="FF000000"/>
      <name val="DFKai-SB"/>
      <family val="4"/>
      <charset val="136"/>
    </font>
    <font>
      <sz val="11"/>
      <color rgb="FF000000"/>
      <name val="Times New Roman"/>
      <family val="1"/>
    </font>
    <font>
      <sz val="8"/>
      <color rgb="FF000000"/>
      <name val="PMingLiu"/>
      <family val="1"/>
      <charset val="136"/>
    </font>
    <font>
      <sz val="8"/>
      <color rgb="FF000000"/>
      <name val="Times New Roman"/>
      <family val="1"/>
    </font>
    <font>
      <sz val="10"/>
      <color theme="1"/>
      <name val="DFKai-SB"/>
      <family val="4"/>
      <charset val="136"/>
    </font>
    <font>
      <sz val="8"/>
      <color theme="1"/>
      <name val="Times New Roman"/>
      <family val="1"/>
    </font>
    <font>
      <sz val="8"/>
      <color theme="1"/>
      <name val="DFKai-SB"/>
      <family val="4"/>
      <charset val="136"/>
    </font>
    <font>
      <sz val="9"/>
      <color theme="1"/>
      <name val="DFKai-SB"/>
      <family val="4"/>
      <charset val="136"/>
    </font>
    <font>
      <sz val="9"/>
      <color theme="1"/>
      <name val="PMingLiu"/>
      <family val="1"/>
      <charset val="136"/>
    </font>
    <font>
      <sz val="14"/>
      <color theme="1"/>
      <name val="PMingLiu"/>
      <family val="1"/>
      <charset val="136"/>
    </font>
    <font>
      <sz val="12"/>
      <color theme="1"/>
      <name val="DFKai-SB"/>
      <family val="4"/>
      <charset val="136"/>
    </font>
    <font>
      <sz val="10"/>
      <color theme="1"/>
      <name val="Times New Roman"/>
      <family val="1"/>
    </font>
    <font>
      <sz val="6"/>
      <color theme="1"/>
      <name val="DFKai-SB"/>
      <family val="4"/>
      <charset val="136"/>
    </font>
    <font>
      <sz val="10"/>
      <color theme="1"/>
      <name val="MingLiu"/>
      <family val="3"/>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rgb="FF000000"/>
      <name val="PMingLiu"/>
      <family val="1"/>
      <charset val="136"/>
    </font>
    <font>
      <b/>
      <sz val="18"/>
      <color theme="1"/>
      <name val="PMingLiu"/>
      <family val="1"/>
      <charset val="136"/>
    </font>
    <font>
      <sz val="13"/>
      <color theme="1"/>
      <name val="Calibri"/>
      <family val="2"/>
    </font>
    <font>
      <sz val="10"/>
      <color theme="1"/>
      <name val="Calibri"/>
      <family val="2"/>
    </font>
    <font>
      <b/>
      <sz val="13"/>
      <color theme="1"/>
      <name val="PMingLiu"/>
      <family val="1"/>
      <charset val="136"/>
    </font>
    <font>
      <sz val="13"/>
      <color theme="1"/>
      <name val="PMingLiu"/>
      <family val="1"/>
      <charset val="136"/>
    </font>
    <font>
      <b/>
      <sz val="10"/>
      <color theme="1"/>
      <name val="PMingLiu"/>
      <family val="1"/>
      <charset val="136"/>
    </font>
    <font>
      <sz val="13"/>
      <color theme="1"/>
      <name val="MingLiu"/>
      <family val="3"/>
      <charset val="136"/>
    </font>
    <font>
      <sz val="11"/>
      <color theme="1"/>
      <name val="PMingLiu"/>
      <family val="1"/>
      <charset val="136"/>
    </font>
    <font>
      <sz val="12"/>
      <color theme="1"/>
      <name val="Calibri"/>
      <family val="2"/>
    </font>
    <font>
      <sz val="12"/>
      <color theme="1"/>
      <name val="Calibri"/>
      <family val="2"/>
      <scheme val="minor"/>
    </font>
    <font>
      <sz val="10"/>
      <color rgb="FFFF0000"/>
      <name val="DFKai-SB"/>
      <family val="4"/>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
      <sz val="9"/>
      <color theme="1"/>
      <name val="Calibri"/>
      <family val="2"/>
    </font>
    <font>
      <sz val="12"/>
      <color theme="1"/>
      <name val="Times New Roman"/>
      <family val="1"/>
    </font>
    <font>
      <sz val="12"/>
      <color theme="1"/>
      <name val="MingLiu"/>
      <family val="3"/>
      <charset val="136"/>
    </font>
    <font>
      <sz val="8"/>
      <color theme="1"/>
      <name val="MingLiu"/>
      <family val="3"/>
      <charset val="136"/>
    </font>
    <font>
      <sz val="12"/>
      <color theme="1"/>
      <name val="細明體"/>
      <family val="3"/>
      <charset val="136"/>
    </font>
    <font>
      <sz val="6"/>
      <color rgb="FF0000CC"/>
      <name val="DFKai-SB"/>
      <family val="4"/>
      <charset val="136"/>
    </font>
    <font>
      <sz val="10"/>
      <color theme="1"/>
      <name val="Calibri"/>
      <family val="2"/>
      <scheme val="minor"/>
    </font>
    <font>
      <sz val="10"/>
      <color theme="7"/>
      <name val="Calibri"/>
      <family val="3"/>
      <charset val="136"/>
      <scheme val="minor"/>
    </font>
    <font>
      <sz val="10"/>
      <color theme="7"/>
      <name val="Calibri"/>
      <family val="2"/>
      <scheme val="minor"/>
    </font>
    <font>
      <sz val="10"/>
      <color theme="7"/>
      <name val="PMingLiu"/>
      <family val="1"/>
      <charset val="136"/>
    </font>
    <font>
      <sz val="12"/>
      <color theme="7"/>
      <name val="Calibri"/>
      <family val="2"/>
      <scheme val="minor"/>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1">
    <xf numFmtId="0" fontId="0" fillId="0" borderId="0"/>
  </cellStyleXfs>
  <cellXfs count="166">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1" fontId="14"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176" fontId="10"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7" fillId="0" borderId="2" xfId="0" applyFont="1" applyBorder="1" applyAlignment="1">
      <alignment horizontal="left" vertical="center" wrapText="1"/>
    </xf>
    <xf numFmtId="0" fontId="19" fillId="0" borderId="2" xfId="0" applyFont="1" applyBorder="1" applyAlignment="1">
      <alignment horizontal="left" vertical="center" wrapText="1"/>
    </xf>
    <xf numFmtId="1" fontId="7" fillId="0" borderId="2" xfId="0" applyNumberFormat="1" applyFont="1" applyBorder="1" applyAlignment="1">
      <alignment horizontal="left" vertical="center"/>
    </xf>
    <xf numFmtId="176" fontId="9" fillId="0" borderId="2" xfId="0" applyNumberFormat="1" applyFont="1" applyBorder="1" applyAlignment="1">
      <alignment horizontal="center" vertical="center" wrapText="1"/>
    </xf>
    <xf numFmtId="0" fontId="18" fillId="0" borderId="2" xfId="0" applyFont="1" applyBorder="1" applyAlignment="1">
      <alignment horizontal="left" vertical="center"/>
    </xf>
    <xf numFmtId="0" fontId="20" fillId="0" borderId="2" xfId="0" applyFont="1" applyBorder="1" applyAlignment="1">
      <alignment horizontal="left" vertical="center" wrapText="1"/>
    </xf>
    <xf numFmtId="176" fontId="2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7" fillId="0" borderId="2" xfId="0" applyFont="1" applyBorder="1" applyAlignment="1">
      <alignment horizontal="left" vertical="center"/>
    </xf>
    <xf numFmtId="0" fontId="18" fillId="0" borderId="7" xfId="0" applyFont="1" applyBorder="1" applyAlignment="1">
      <alignment vertical="center" wrapText="1"/>
    </xf>
    <xf numFmtId="0" fontId="13" fillId="0" borderId="2" xfId="0" applyFont="1" applyBorder="1" applyAlignment="1">
      <alignment vertical="center" wrapText="1"/>
    </xf>
    <xf numFmtId="0" fontId="22" fillId="0" borderId="2" xfId="0" applyFont="1" applyBorder="1" applyAlignment="1">
      <alignment horizontal="left" vertical="center" wrapText="1"/>
    </xf>
    <xf numFmtId="0" fontId="23" fillId="0" borderId="2" xfId="0" applyFont="1" applyBorder="1" applyAlignment="1">
      <alignment horizontal="left" vertical="center" wrapText="1"/>
    </xf>
    <xf numFmtId="0" fontId="10" fillId="0" borderId="0" xfId="0" applyFont="1" applyAlignment="1">
      <alignment horizontal="left" vertical="center"/>
    </xf>
    <xf numFmtId="0" fontId="21" fillId="0" borderId="2" xfId="0" applyFont="1" applyBorder="1" applyAlignment="1">
      <alignment horizontal="left" vertical="center" wrapText="1"/>
    </xf>
    <xf numFmtId="176" fontId="22" fillId="0" borderId="2" xfId="0" applyNumberFormat="1" applyFont="1" applyBorder="1" applyAlignment="1">
      <alignment vertical="center"/>
    </xf>
    <xf numFmtId="0" fontId="24" fillId="0" borderId="2" xfId="0" applyFont="1" applyBorder="1" applyAlignment="1">
      <alignment horizontal="center" vertical="center" wrapText="1"/>
    </xf>
    <xf numFmtId="0" fontId="10" fillId="0" borderId="2" xfId="0" applyFont="1" applyBorder="1" applyAlignment="1">
      <alignment vertical="center"/>
    </xf>
    <xf numFmtId="0" fontId="10" fillId="0" borderId="6" xfId="0" applyFont="1" applyBorder="1" applyAlignment="1">
      <alignment vertical="center"/>
    </xf>
    <xf numFmtId="0" fontId="3" fillId="0" borderId="2" xfId="0" applyFont="1" applyBorder="1" applyAlignment="1">
      <alignment vertical="center"/>
    </xf>
    <xf numFmtId="0" fontId="24" fillId="0" borderId="4" xfId="0" applyFont="1" applyBorder="1" applyAlignment="1">
      <alignment horizontal="left" vertical="center" wrapText="1"/>
    </xf>
    <xf numFmtId="0" fontId="18" fillId="0" borderId="4" xfId="0" applyFont="1" applyBorder="1" applyAlignment="1">
      <alignment horizontal="left" vertical="center" wrapText="1"/>
    </xf>
    <xf numFmtId="0" fontId="21" fillId="0" borderId="4" xfId="0" applyFont="1" applyBorder="1" applyAlignment="1">
      <alignment horizontal="left" vertical="center" wrapText="1"/>
    </xf>
    <xf numFmtId="0" fontId="25" fillId="0" borderId="2" xfId="0" applyFont="1" applyBorder="1" applyAlignment="1">
      <alignment horizontal="center" vertical="center" wrapText="1"/>
    </xf>
    <xf numFmtId="0" fontId="24" fillId="0" borderId="2" xfId="0" applyFont="1" applyBorder="1" applyAlignment="1">
      <alignment horizontal="left" vertical="center" wrapText="1"/>
    </xf>
    <xf numFmtId="1" fontId="22" fillId="0" borderId="2" xfId="0" applyNumberFormat="1" applyFont="1" applyBorder="1" applyAlignment="1">
      <alignment horizontal="left" vertical="center"/>
    </xf>
    <xf numFmtId="0" fontId="18"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7" fillId="0" borderId="4" xfId="0" applyFont="1" applyBorder="1" applyAlignment="1">
      <alignment horizontal="left" vertical="center" wrapText="1"/>
    </xf>
    <xf numFmtId="177" fontId="7" fillId="0" borderId="4" xfId="0" applyNumberFormat="1" applyFont="1" applyBorder="1" applyAlignment="1">
      <alignment horizontal="left" vertical="center" wrapText="1"/>
    </xf>
    <xf numFmtId="1" fontId="7" fillId="0" borderId="4" xfId="0" applyNumberFormat="1" applyFont="1" applyBorder="1" applyAlignment="1">
      <alignment horizontal="left" vertical="center"/>
    </xf>
    <xf numFmtId="0" fontId="29"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 fontId="3" fillId="0" borderId="0" xfId="0" applyNumberFormat="1" applyFont="1" applyAlignment="1">
      <alignment vertical="center"/>
    </xf>
    <xf numFmtId="0" fontId="19" fillId="0" borderId="0" xfId="0" applyFont="1" applyAlignment="1">
      <alignment horizontal="left" vertical="center" wrapText="1"/>
    </xf>
    <xf numFmtId="0" fontId="30" fillId="0" borderId="0" xfId="0" applyFont="1" applyAlignment="1">
      <alignment vertical="center"/>
    </xf>
    <xf numFmtId="0" fontId="3" fillId="0" borderId="0" xfId="0" applyFont="1" applyAlignment="1">
      <alignment horizontal="center" wrapText="1"/>
    </xf>
    <xf numFmtId="0" fontId="31" fillId="0" borderId="0" xfId="0" applyFont="1" applyAlignment="1">
      <alignment horizontal="center" wrapText="1"/>
    </xf>
    <xf numFmtId="0" fontId="32" fillId="0" borderId="0" xfId="0" applyFont="1" applyAlignment="1">
      <alignment horizontal="left" vertical="center"/>
    </xf>
    <xf numFmtId="0" fontId="33" fillId="0" borderId="0" xfId="0" applyFont="1" applyAlignment="1">
      <alignment vertical="center"/>
    </xf>
    <xf numFmtId="0" fontId="10" fillId="0" borderId="0" xfId="0" applyFont="1" applyAlignment="1">
      <alignment vertical="center"/>
    </xf>
    <xf numFmtId="0" fontId="27"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12"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2" xfId="0" applyFont="1" applyBorder="1" applyAlignment="1">
      <alignment vertical="top" wrapText="1"/>
    </xf>
    <xf numFmtId="0" fontId="36" fillId="0" borderId="0" xfId="0" applyFont="1" applyAlignment="1">
      <alignment horizontal="left" vertical="center"/>
    </xf>
    <xf numFmtId="0" fontId="35" fillId="0" borderId="0" xfId="0" applyFont="1" applyAlignment="1">
      <alignment horizontal="left" vertical="center"/>
    </xf>
    <xf numFmtId="0" fontId="32"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vertical="center"/>
    </xf>
    <xf numFmtId="0" fontId="12" fillId="0" borderId="2" xfId="0" applyFont="1" applyBorder="1" applyAlignment="1">
      <alignment horizontal="left" vertical="center" wrapText="1"/>
    </xf>
    <xf numFmtId="1" fontId="40" fillId="0" borderId="2" xfId="0" applyNumberFormat="1" applyFont="1" applyBorder="1" applyAlignment="1">
      <alignment horizontal="left" vertical="center"/>
    </xf>
    <xf numFmtId="0" fontId="18" fillId="0" borderId="2" xfId="0" applyFont="1" applyBorder="1" applyAlignment="1">
      <alignment horizontal="center" wrapText="1"/>
    </xf>
    <xf numFmtId="0" fontId="20" fillId="0" borderId="2" xfId="0" applyFont="1" applyBorder="1" applyAlignment="1">
      <alignment horizontal="center" vertical="center" wrapText="1"/>
    </xf>
    <xf numFmtId="1" fontId="3" fillId="0" borderId="2" xfId="0" applyNumberFormat="1" applyFont="1" applyBorder="1" applyAlignment="1">
      <alignment vertical="center"/>
    </xf>
    <xf numFmtId="0" fontId="18" fillId="0" borderId="0" xfId="0" applyFont="1" applyAlignment="1">
      <alignment horizontal="center" wrapText="1"/>
    </xf>
    <xf numFmtId="0" fontId="20" fillId="0" borderId="0" xfId="0" applyFont="1" applyAlignment="1">
      <alignment horizontal="center" vertical="center" wrapText="1"/>
    </xf>
    <xf numFmtId="0" fontId="7" fillId="0" borderId="0" xfId="0" applyFont="1" applyAlignment="1">
      <alignment horizontal="left" vertical="center" wrapText="1"/>
    </xf>
    <xf numFmtId="0" fontId="39" fillId="0" borderId="0" xfId="0" applyFont="1" applyAlignment="1">
      <alignment vertical="center"/>
    </xf>
    <xf numFmtId="0" fontId="41" fillId="0" borderId="0" xfId="0" applyFont="1" applyAlignment="1">
      <alignment vertical="center"/>
    </xf>
    <xf numFmtId="0" fontId="42" fillId="0" borderId="2" xfId="0" applyFont="1" applyBorder="1" applyAlignment="1">
      <alignment horizontal="left" vertical="center" wrapText="1"/>
    </xf>
    <xf numFmtId="0" fontId="0" fillId="0" borderId="0" xfId="0" applyFont="1" applyAlignment="1">
      <alignment vertical="center"/>
    </xf>
    <xf numFmtId="0" fontId="47" fillId="0" borderId="0" xfId="0" applyFont="1" applyAlignment="1">
      <alignment vertical="center"/>
    </xf>
    <xf numFmtId="0" fontId="24" fillId="0" borderId="1" xfId="0"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center" wrapText="1"/>
    </xf>
    <xf numFmtId="177" fontId="19" fillId="0" borderId="4" xfId="0" applyNumberFormat="1"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4" xfId="0" applyNumberFormat="1" applyFont="1" applyBorder="1" applyAlignment="1">
      <alignment horizontal="left" vertical="center"/>
    </xf>
    <xf numFmtId="176" fontId="9" fillId="0" borderId="14"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10" fillId="0" borderId="14" xfId="0" applyFont="1" applyBorder="1" applyAlignment="1">
      <alignment vertical="center"/>
    </xf>
    <xf numFmtId="0" fontId="18" fillId="0" borderId="14" xfId="0" applyFont="1" applyBorder="1" applyAlignment="1">
      <alignment horizontal="left" vertical="center" wrapText="1"/>
    </xf>
    <xf numFmtId="0" fontId="20" fillId="0" borderId="14" xfId="0" applyFont="1" applyBorder="1" applyAlignment="1">
      <alignment horizontal="left" vertical="center" wrapText="1"/>
    </xf>
    <xf numFmtId="0" fontId="0" fillId="0" borderId="14" xfId="0" applyFont="1" applyBorder="1" applyAlignment="1">
      <alignment vertical="center"/>
    </xf>
    <xf numFmtId="0" fontId="18" fillId="0" borderId="1" xfId="0" applyFont="1" applyBorder="1" applyAlignment="1">
      <alignment horizontal="center" vertical="center" wrapText="1"/>
    </xf>
    <xf numFmtId="0" fontId="7" fillId="0" borderId="1" xfId="0" applyFont="1" applyBorder="1" applyAlignment="1">
      <alignment horizontal="left" vertical="center"/>
    </xf>
    <xf numFmtId="1" fontId="7" fillId="0" borderId="1" xfId="0" applyNumberFormat="1" applyFont="1" applyBorder="1" applyAlignment="1">
      <alignment horizontal="left" vertical="center"/>
    </xf>
    <xf numFmtId="0" fontId="20" fillId="0" borderId="6" xfId="0" applyFont="1" applyBorder="1" applyAlignment="1">
      <alignment vertical="center" wrapText="1"/>
    </xf>
    <xf numFmtId="0" fontId="0" fillId="0" borderId="0" xfId="0" applyFont="1" applyAlignment="1">
      <alignment vertical="center"/>
    </xf>
    <xf numFmtId="0" fontId="18" fillId="0" borderId="14"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0" xfId="0" applyNumberFormat="1" applyFont="1" applyBorder="1" applyAlignment="1">
      <alignment horizontal="center" vertical="center" wrapText="1"/>
    </xf>
    <xf numFmtId="0" fontId="48" fillId="0" borderId="2" xfId="0" applyFont="1" applyBorder="1" applyAlignment="1">
      <alignment horizontal="left" vertical="center" wrapText="1"/>
    </xf>
    <xf numFmtId="0" fontId="18" fillId="0" borderId="6" xfId="0" applyFont="1" applyBorder="1" applyAlignment="1">
      <alignment vertical="center"/>
    </xf>
    <xf numFmtId="0" fontId="49" fillId="0" borderId="8" xfId="0" applyFont="1" applyBorder="1" applyAlignment="1">
      <alignment horizontal="center" vertical="center" wrapText="1"/>
    </xf>
    <xf numFmtId="0" fontId="50" fillId="0" borderId="2" xfId="0" applyFont="1" applyBorder="1" applyAlignment="1">
      <alignment vertical="center" wrapText="1"/>
    </xf>
    <xf numFmtId="0" fontId="27" fillId="0" borderId="2" xfId="0" applyFont="1" applyBorder="1" applyAlignment="1">
      <alignment vertical="center" wrapText="1"/>
    </xf>
    <xf numFmtId="0" fontId="49" fillId="0" borderId="2" xfId="0" applyFont="1" applyBorder="1" applyAlignment="1">
      <alignment vertical="center" wrapText="1"/>
    </xf>
    <xf numFmtId="0" fontId="10" fillId="0" borderId="1" xfId="0" applyFont="1" applyBorder="1" applyAlignment="1">
      <alignment vertical="center"/>
    </xf>
    <xf numFmtId="0" fontId="10" fillId="0" borderId="8" xfId="0" applyFont="1" applyBorder="1" applyAlignment="1">
      <alignment vertical="center"/>
    </xf>
    <xf numFmtId="0" fontId="24" fillId="0" borderId="2" xfId="0" applyFont="1" applyBorder="1" applyAlignment="1">
      <alignment horizontal="left" vertical="center"/>
    </xf>
    <xf numFmtId="0" fontId="28" fillId="0" borderId="2" xfId="0" applyFont="1" applyBorder="1" applyAlignment="1">
      <alignment vertical="center" wrapText="1"/>
    </xf>
    <xf numFmtId="0" fontId="20" fillId="0" borderId="2" xfId="0" applyFont="1" applyBorder="1" applyAlignment="1">
      <alignment horizontal="left" vertical="center"/>
    </xf>
    <xf numFmtId="0" fontId="52" fillId="0" borderId="2" xfId="0" applyFont="1" applyBorder="1" applyAlignment="1">
      <alignment horizontal="center" vertical="center" wrapText="1"/>
    </xf>
    <xf numFmtId="0" fontId="0" fillId="0" borderId="0" xfId="0" applyFont="1" applyAlignment="1">
      <alignment vertical="center"/>
    </xf>
    <xf numFmtId="0" fontId="3" fillId="0" borderId="0" xfId="0" applyFont="1" applyAlignment="1">
      <alignment horizontal="left" vertical="center"/>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13" fillId="0" borderId="2" xfId="0" applyFont="1" applyBorder="1" applyAlignment="1">
      <alignment horizontal="left" vertical="center" wrapText="1"/>
    </xf>
    <xf numFmtId="0" fontId="2" fillId="0" borderId="0" xfId="0" applyFont="1" applyAlignment="1">
      <alignment horizontal="left" vertical="top" wrapText="1"/>
    </xf>
    <xf numFmtId="0" fontId="0" fillId="0" borderId="0" xfId="0" applyFont="1" applyAlignment="1">
      <alignment vertical="center"/>
    </xf>
    <xf numFmtId="0" fontId="18" fillId="0" borderId="6" xfId="0" applyFont="1" applyBorder="1" applyAlignment="1">
      <alignment horizontal="center" vertical="center" wrapText="1"/>
    </xf>
    <xf numFmtId="0" fontId="40"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1" fillId="0" borderId="4" xfId="0" applyFont="1" applyBorder="1" applyAlignment="1">
      <alignment vertical="center"/>
    </xf>
    <xf numFmtId="0" fontId="10" fillId="0" borderId="1" xfId="0" applyFont="1" applyBorder="1" applyAlignment="1">
      <alignment horizontal="center" vertical="center" wrapText="1"/>
    </xf>
    <xf numFmtId="0" fontId="56" fillId="0" borderId="0" xfId="0" applyFont="1" applyAlignment="1">
      <alignment horizontal="left" vertical="center"/>
    </xf>
    <xf numFmtId="0" fontId="57" fillId="0" borderId="0" xfId="0" applyFont="1" applyAlignme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11" fillId="0" borderId="7" xfId="0" applyFont="1" applyBorder="1" applyAlignment="1">
      <alignment vertical="center"/>
    </xf>
    <xf numFmtId="0" fontId="11" fillId="0" borderId="5" xfId="0" applyFont="1" applyBorder="1" applyAlignment="1">
      <alignment vertical="center"/>
    </xf>
    <xf numFmtId="0" fontId="36" fillId="0" borderId="6" xfId="0" applyFont="1" applyBorder="1" applyAlignment="1">
      <alignment horizontal="center" vertical="top" wrapText="1"/>
    </xf>
    <xf numFmtId="0" fontId="3" fillId="0" borderId="6" xfId="0" applyFont="1" applyBorder="1" applyAlignment="1">
      <alignment horizontal="center" vertical="center"/>
    </xf>
    <xf numFmtId="0" fontId="8" fillId="0" borderId="1" xfId="0" applyFont="1" applyBorder="1" applyAlignment="1">
      <alignment horizontal="center" vertical="center"/>
    </xf>
    <xf numFmtId="0" fontId="11" fillId="0" borderId="3" xfId="0" applyFont="1" applyBorder="1" applyAlignment="1">
      <alignment vertic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8" fillId="0" borderId="1" xfId="0" applyFont="1" applyBorder="1" applyAlignment="1">
      <alignment horizontal="center" wrapText="1"/>
    </xf>
    <xf numFmtId="0" fontId="30" fillId="0" borderId="0" xfId="0" applyFont="1" applyAlignment="1">
      <alignment horizontal="left" vertical="center"/>
    </xf>
    <xf numFmtId="0" fontId="3" fillId="0" borderId="0" xfId="0" applyFont="1" applyAlignment="1">
      <alignment horizontal="right" vertical="center"/>
    </xf>
    <xf numFmtId="0" fontId="28" fillId="0" borderId="9" xfId="0" applyFont="1" applyBorder="1" applyAlignment="1">
      <alignment horizontal="center" vertical="center" wrapText="1"/>
    </xf>
    <xf numFmtId="0" fontId="11" fillId="0" borderId="10" xfId="0" applyFont="1" applyBorder="1" applyAlignment="1">
      <alignment vertical="center"/>
    </xf>
    <xf numFmtId="0" fontId="11" fillId="0" borderId="11" xfId="0" applyFont="1" applyBorder="1" applyAlignment="1">
      <alignment vertical="center"/>
    </xf>
    <xf numFmtId="0" fontId="18" fillId="0" borderId="6" xfId="0" applyFont="1" applyBorder="1" applyAlignment="1">
      <alignment horizontal="center" wrapText="1"/>
    </xf>
    <xf numFmtId="0" fontId="39" fillId="0" borderId="0" xfId="0" applyFont="1" applyAlignment="1">
      <alignment horizontal="center" vertical="center"/>
    </xf>
    <xf numFmtId="0" fontId="1" fillId="0" borderId="8" xfId="0" applyFont="1" applyBorder="1" applyAlignment="1">
      <alignment horizontal="center" vertical="center" wrapText="1"/>
    </xf>
    <xf numFmtId="0" fontId="40" fillId="0" borderId="15" xfId="0" applyFont="1" applyBorder="1" applyAlignment="1">
      <alignment vertical="center"/>
    </xf>
    <xf numFmtId="0" fontId="20" fillId="0" borderId="5" xfId="0" applyFont="1" applyBorder="1" applyAlignment="1">
      <alignment horizontal="left" vertical="center" wrapText="1"/>
    </xf>
    <xf numFmtId="0" fontId="22" fillId="0" borderId="3" xfId="0" applyFont="1" applyBorder="1" applyAlignment="1">
      <alignment vertical="center"/>
    </xf>
    <xf numFmtId="0" fontId="51" fillId="0" borderId="14" xfId="0" applyFont="1" applyBorder="1" applyAlignment="1">
      <alignmen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9</xdr:col>
      <xdr:colOff>19050</xdr:colOff>
      <xdr:row>32</xdr:row>
      <xdr:rowOff>85725</xdr:rowOff>
    </xdr:from>
    <xdr:ext cx="1504950" cy="742950"/>
    <xdr:pic>
      <xdr:nvPicPr>
        <xdr:cNvPr id="2" name="image1.jpg" descr="11725018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0</xdr:rowOff>
    </xdr:from>
    <xdr:ext cx="971550" cy="1200150"/>
    <xdr:pic>
      <xdr:nvPicPr>
        <xdr:cNvPr id="2" name="image3.jpg" descr="MR90043879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19050</xdr:colOff>
      <xdr:row>32</xdr:row>
      <xdr:rowOff>85725</xdr:rowOff>
    </xdr:from>
    <xdr:ext cx="1323975" cy="800100"/>
    <xdr:pic>
      <xdr:nvPicPr>
        <xdr:cNvPr id="3" name="image1.jpg" descr="117250186.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8"/>
  <sheetViews>
    <sheetView tabSelected="1" view="pageBreakPreview" topLeftCell="A19" zoomScaleNormal="100" zoomScaleSheetLayoutView="100" workbookViewId="0">
      <selection activeCell="E26" sqref="E26"/>
    </sheetView>
  </sheetViews>
  <sheetFormatPr defaultColWidth="11.19921875" defaultRowHeight="15" customHeight="1"/>
  <cols>
    <col min="1" max="1" width="4.796875" customWidth="1"/>
    <col min="2" max="2" width="7" customWidth="1"/>
    <col min="3" max="3" width="2.8984375" customWidth="1"/>
    <col min="4" max="4" width="8.69921875" customWidth="1"/>
    <col min="5" max="5" width="9.09765625" customWidth="1"/>
    <col min="6" max="6" width="10.3984375" customWidth="1"/>
    <col min="7" max="8" width="10.59765625" customWidth="1"/>
    <col min="9" max="9" width="3.59765625" customWidth="1"/>
    <col min="10" max="13" width="2.8984375" customWidth="1"/>
    <col min="14" max="14" width="2.796875" customWidth="1"/>
    <col min="15" max="15" width="2.8984375" customWidth="1"/>
    <col min="16" max="16" width="3.8984375" customWidth="1"/>
    <col min="17" max="17" width="3.69921875" customWidth="1"/>
    <col min="18" max="18" width="3.19921875" customWidth="1"/>
    <col min="19" max="19" width="2.8984375" customWidth="1"/>
    <col min="20" max="20" width="3.69921875" customWidth="1"/>
    <col min="21" max="22" width="2.8984375" customWidth="1"/>
    <col min="23" max="23" width="4.19921875" customWidth="1"/>
    <col min="24" max="26" width="6.796875" customWidth="1"/>
  </cols>
  <sheetData>
    <row r="1" spans="1:23" ht="15.75" customHeight="1">
      <c r="A1" s="134"/>
      <c r="B1" s="127"/>
      <c r="C1" s="127"/>
      <c r="D1" s="126" t="s">
        <v>0</v>
      </c>
      <c r="E1" s="127"/>
      <c r="F1" s="127"/>
      <c r="G1" s="127"/>
      <c r="H1" s="130" t="s">
        <v>230</v>
      </c>
      <c r="I1" s="127"/>
      <c r="J1" s="127"/>
      <c r="K1" s="127"/>
      <c r="L1" s="127"/>
      <c r="M1" s="127"/>
      <c r="N1" s="127"/>
      <c r="O1" s="127"/>
      <c r="P1" s="127"/>
    </row>
    <row r="2" spans="1:23" ht="15.75" customHeight="1">
      <c r="A2" s="127"/>
      <c r="B2" s="127"/>
      <c r="C2" s="127"/>
      <c r="D2" s="127"/>
      <c r="E2" s="127"/>
      <c r="F2" s="127"/>
      <c r="G2" s="127"/>
      <c r="H2" s="131" t="s">
        <v>1</v>
      </c>
      <c r="I2" s="127"/>
      <c r="J2" s="127"/>
      <c r="K2" s="127"/>
      <c r="L2" s="127"/>
      <c r="M2" s="127"/>
      <c r="N2" s="127"/>
      <c r="O2" s="127"/>
      <c r="P2" s="127"/>
    </row>
    <row r="3" spans="1:23" ht="15.75" customHeight="1">
      <c r="A3" s="127"/>
      <c r="B3" s="127"/>
      <c r="C3" s="127"/>
      <c r="D3" s="127"/>
      <c r="E3" s="127"/>
      <c r="F3" s="127"/>
      <c r="G3" s="127"/>
      <c r="H3" s="131" t="s">
        <v>2</v>
      </c>
      <c r="I3" s="127"/>
      <c r="J3" s="127"/>
      <c r="K3" s="127"/>
      <c r="L3" s="127"/>
      <c r="M3" s="127"/>
      <c r="N3" s="127"/>
      <c r="O3" s="127"/>
      <c r="P3" s="127"/>
    </row>
    <row r="4" spans="1:23" ht="15.75" customHeight="1">
      <c r="A4" s="127"/>
      <c r="B4" s="127"/>
      <c r="C4" s="127"/>
      <c r="D4" s="132" t="s">
        <v>3</v>
      </c>
      <c r="E4" s="127"/>
      <c r="F4" s="127"/>
      <c r="G4" s="127"/>
      <c r="H4" s="131" t="s">
        <v>208</v>
      </c>
      <c r="I4" s="127"/>
      <c r="J4" s="127"/>
      <c r="K4" s="127"/>
      <c r="L4" s="127"/>
      <c r="M4" s="127"/>
      <c r="N4" s="127"/>
      <c r="O4" s="127"/>
      <c r="P4" s="127"/>
    </row>
    <row r="5" spans="1:23" ht="15.75" customHeight="1">
      <c r="A5" s="127"/>
      <c r="B5" s="127"/>
      <c r="C5" s="127"/>
      <c r="D5" s="127"/>
      <c r="E5" s="127"/>
      <c r="F5" s="127"/>
      <c r="G5" s="127"/>
      <c r="H5" s="131" t="s">
        <v>232</v>
      </c>
      <c r="I5" s="127"/>
      <c r="J5" s="127"/>
      <c r="K5" s="127"/>
      <c r="L5" s="127"/>
      <c r="M5" s="127"/>
      <c r="N5" s="2"/>
      <c r="O5" s="2"/>
      <c r="P5" s="2"/>
    </row>
    <row r="6" spans="1:23" ht="15.75" customHeight="1">
      <c r="A6" s="127"/>
      <c r="B6" s="127"/>
      <c r="C6" s="127"/>
      <c r="D6" s="2"/>
      <c r="E6" s="2"/>
      <c r="F6" s="2"/>
      <c r="G6" s="2"/>
      <c r="H6" s="131" t="s">
        <v>4</v>
      </c>
      <c r="I6" s="127"/>
      <c r="J6" s="127"/>
      <c r="K6" s="127"/>
      <c r="L6" s="127"/>
      <c r="M6" s="127"/>
      <c r="N6" s="127"/>
      <c r="O6" s="127"/>
      <c r="P6" s="127"/>
    </row>
    <row r="7" spans="1:23" ht="19.5" customHeight="1">
      <c r="A7" s="133" t="s">
        <v>207</v>
      </c>
      <c r="B7" s="127"/>
      <c r="C7" s="127"/>
      <c r="D7" s="127"/>
      <c r="E7" s="127"/>
      <c r="F7" s="127"/>
      <c r="G7" s="127"/>
      <c r="H7" s="127"/>
      <c r="I7" s="127"/>
      <c r="J7" s="127"/>
      <c r="K7" s="127"/>
      <c r="L7" s="127"/>
      <c r="M7" s="127"/>
      <c r="N7" s="127"/>
      <c r="O7" s="127"/>
      <c r="Q7" s="151" t="s">
        <v>5</v>
      </c>
      <c r="R7" s="152" t="s">
        <v>6</v>
      </c>
      <c r="S7" s="151" t="s">
        <v>7</v>
      </c>
      <c r="T7" s="151" t="s">
        <v>8</v>
      </c>
      <c r="U7" s="151" t="s">
        <v>9</v>
      </c>
      <c r="V7" s="151" t="s">
        <v>10</v>
      </c>
      <c r="W7" s="149" t="s">
        <v>11</v>
      </c>
    </row>
    <row r="8" spans="1:23" ht="21.75" customHeight="1">
      <c r="A8" s="135" t="s">
        <v>12</v>
      </c>
      <c r="B8" s="137" t="s">
        <v>13</v>
      </c>
      <c r="C8" s="137" t="s">
        <v>14</v>
      </c>
      <c r="D8" s="137" t="s">
        <v>15</v>
      </c>
      <c r="E8" s="137" t="s">
        <v>16</v>
      </c>
      <c r="F8" s="137" t="s">
        <v>17</v>
      </c>
      <c r="G8" s="137" t="s">
        <v>18</v>
      </c>
      <c r="H8" s="137" t="s">
        <v>19</v>
      </c>
      <c r="I8" s="3" t="s">
        <v>20</v>
      </c>
      <c r="J8" s="151" t="s">
        <v>5</v>
      </c>
      <c r="K8" s="152" t="s">
        <v>6</v>
      </c>
      <c r="L8" s="151" t="s">
        <v>7</v>
      </c>
      <c r="M8" s="151" t="s">
        <v>8</v>
      </c>
      <c r="N8" s="151" t="s">
        <v>9</v>
      </c>
      <c r="O8" s="153" t="s">
        <v>10</v>
      </c>
      <c r="P8" s="149" t="s">
        <v>11</v>
      </c>
      <c r="Q8" s="150"/>
      <c r="R8" s="150"/>
      <c r="S8" s="150"/>
      <c r="T8" s="150"/>
      <c r="U8" s="150"/>
      <c r="V8" s="150"/>
      <c r="W8" s="150"/>
    </row>
    <row r="9" spans="1:23" ht="15.75" customHeight="1">
      <c r="A9" s="136"/>
      <c r="B9" s="136"/>
      <c r="C9" s="136"/>
      <c r="D9" s="136"/>
      <c r="E9" s="136"/>
      <c r="F9" s="136"/>
      <c r="G9" s="136"/>
      <c r="H9" s="136"/>
      <c r="I9" s="3" t="s">
        <v>21</v>
      </c>
      <c r="J9" s="136"/>
      <c r="K9" s="136"/>
      <c r="L9" s="136"/>
      <c r="M9" s="136"/>
      <c r="N9" s="136"/>
      <c r="O9" s="136"/>
      <c r="P9" s="150"/>
      <c r="Q9" s="136"/>
      <c r="R9" s="136"/>
      <c r="S9" s="136"/>
      <c r="T9" s="136"/>
      <c r="U9" s="136"/>
      <c r="V9" s="136"/>
      <c r="W9" s="136"/>
    </row>
    <row r="10" spans="1:23" ht="21" customHeight="1">
      <c r="A10" s="4">
        <v>1</v>
      </c>
      <c r="B10" s="11">
        <v>45534</v>
      </c>
      <c r="C10" s="12" t="s">
        <v>32</v>
      </c>
      <c r="D10" s="13" t="s">
        <v>23</v>
      </c>
      <c r="E10" s="18" t="s">
        <v>197</v>
      </c>
      <c r="F10" s="18" t="s">
        <v>33</v>
      </c>
      <c r="G10" s="18" t="s">
        <v>34</v>
      </c>
      <c r="H10" s="18" t="s">
        <v>35</v>
      </c>
      <c r="I10" s="19" t="s">
        <v>20</v>
      </c>
      <c r="J10" s="15">
        <v>5</v>
      </c>
      <c r="K10" s="14">
        <v>2</v>
      </c>
      <c r="L10" s="14">
        <v>1</v>
      </c>
      <c r="M10" s="14">
        <v>2.2999999999999998</v>
      </c>
      <c r="N10" s="14">
        <v>1</v>
      </c>
      <c r="O10" s="14"/>
      <c r="P10" s="16">
        <f t="shared" ref="P10" si="0">W10</f>
        <v>648.5</v>
      </c>
      <c r="Q10" s="15">
        <f t="shared" ref="Q10" si="1">J10*70</f>
        <v>350</v>
      </c>
      <c r="R10" s="14">
        <f t="shared" ref="R10" si="2">K10*55</f>
        <v>110</v>
      </c>
      <c r="S10" s="14">
        <f t="shared" ref="S10" si="3">L10*25</f>
        <v>25</v>
      </c>
      <c r="T10" s="14">
        <f t="shared" ref="T10" si="4">M10*45</f>
        <v>103.49999999999999</v>
      </c>
      <c r="U10" s="14">
        <f t="shared" ref="U10" si="5">N10*60</f>
        <v>60</v>
      </c>
      <c r="V10" s="14">
        <f t="shared" ref="V10" si="6">O10*150</f>
        <v>0</v>
      </c>
      <c r="W10" s="16">
        <f t="shared" ref="W10:W31" si="7">SUM(Q10:V10)</f>
        <v>648.5</v>
      </c>
    </row>
    <row r="11" spans="1:23" ht="20.25" customHeight="1">
      <c r="A11" s="4">
        <v>2</v>
      </c>
      <c r="B11" s="17">
        <v>45537</v>
      </c>
      <c r="C11" s="20" t="s">
        <v>36</v>
      </c>
      <c r="D11" s="13" t="s">
        <v>23</v>
      </c>
      <c r="E11" s="18" t="s">
        <v>37</v>
      </c>
      <c r="F11" s="13" t="s">
        <v>31</v>
      </c>
      <c r="G11" s="18" t="s">
        <v>38</v>
      </c>
      <c r="H11" s="13" t="s">
        <v>39</v>
      </c>
      <c r="I11" s="19"/>
      <c r="J11" s="15">
        <v>5</v>
      </c>
      <c r="K11" s="15">
        <v>2.2000000000000002</v>
      </c>
      <c r="L11" s="15">
        <v>1.5</v>
      </c>
      <c r="M11" s="15">
        <v>2.2999999999999998</v>
      </c>
      <c r="N11" s="15"/>
      <c r="O11" s="15"/>
      <c r="P11" s="16">
        <f t="shared" ref="P11:P14" si="8">W11</f>
        <v>612</v>
      </c>
      <c r="Q11" s="15">
        <f t="shared" ref="Q11:Q14" si="9">J11*70</f>
        <v>350</v>
      </c>
      <c r="R11" s="14">
        <f t="shared" ref="R11:R14" si="10">K11*55</f>
        <v>121.00000000000001</v>
      </c>
      <c r="S11" s="14">
        <f t="shared" ref="S11:S14" si="11">L11*25</f>
        <v>37.5</v>
      </c>
      <c r="T11" s="14">
        <f t="shared" ref="T11:T14" si="12">M11*45</f>
        <v>103.49999999999999</v>
      </c>
      <c r="U11" s="14">
        <f t="shared" ref="U11:U14" si="13">N11*60</f>
        <v>0</v>
      </c>
      <c r="V11" s="14">
        <f t="shared" ref="V11:V14" si="14">O11*150</f>
        <v>0</v>
      </c>
      <c r="W11" s="16">
        <f t="shared" si="7"/>
        <v>612</v>
      </c>
    </row>
    <row r="12" spans="1:23" ht="21.75" customHeight="1">
      <c r="A12" s="4">
        <v>3</v>
      </c>
      <c r="B12" s="17">
        <v>45538</v>
      </c>
      <c r="C12" s="12" t="s">
        <v>22</v>
      </c>
      <c r="D12" s="42" t="s">
        <v>226</v>
      </c>
      <c r="E12" s="42" t="s">
        <v>41</v>
      </c>
      <c r="F12" s="42" t="s">
        <v>42</v>
      </c>
      <c r="G12" s="42" t="s">
        <v>43</v>
      </c>
      <c r="H12" s="42" t="s">
        <v>44</v>
      </c>
      <c r="I12" s="14" t="s">
        <v>20</v>
      </c>
      <c r="J12" s="15">
        <v>5</v>
      </c>
      <c r="K12" s="14">
        <v>2</v>
      </c>
      <c r="L12" s="14">
        <v>1.7</v>
      </c>
      <c r="M12" s="14">
        <v>2.1</v>
      </c>
      <c r="N12" s="14">
        <v>1</v>
      </c>
      <c r="O12" s="14"/>
      <c r="P12" s="16">
        <f t="shared" si="8"/>
        <v>657</v>
      </c>
      <c r="Q12" s="15">
        <f t="shared" si="9"/>
        <v>350</v>
      </c>
      <c r="R12" s="14">
        <f t="shared" si="10"/>
        <v>110</v>
      </c>
      <c r="S12" s="14">
        <f t="shared" si="11"/>
        <v>42.5</v>
      </c>
      <c r="T12" s="14">
        <f t="shared" si="12"/>
        <v>94.5</v>
      </c>
      <c r="U12" s="14">
        <f t="shared" si="13"/>
        <v>60</v>
      </c>
      <c r="V12" s="14">
        <f t="shared" si="14"/>
        <v>0</v>
      </c>
      <c r="W12" s="16">
        <f t="shared" si="7"/>
        <v>657</v>
      </c>
    </row>
    <row r="13" spans="1:23" ht="22.5" customHeight="1">
      <c r="A13" s="4">
        <v>4</v>
      </c>
      <c r="B13" s="17">
        <v>45539</v>
      </c>
      <c r="C13" s="12" t="s">
        <v>28</v>
      </c>
      <c r="D13" s="109" t="s">
        <v>221</v>
      </c>
      <c r="E13" s="109" t="s">
        <v>220</v>
      </c>
      <c r="F13" s="109" t="s">
        <v>219</v>
      </c>
      <c r="G13" s="13" t="s">
        <v>45</v>
      </c>
      <c r="H13" s="13" t="s">
        <v>46</v>
      </c>
      <c r="I13" s="6" t="s">
        <v>21</v>
      </c>
      <c r="J13" s="22">
        <v>5</v>
      </c>
      <c r="K13" s="15">
        <v>2</v>
      </c>
      <c r="L13" s="15">
        <v>1.1000000000000001</v>
      </c>
      <c r="M13" s="15">
        <v>2</v>
      </c>
      <c r="N13" s="15"/>
      <c r="O13" s="15">
        <v>1</v>
      </c>
      <c r="P13" s="16">
        <f t="shared" si="8"/>
        <v>727.5</v>
      </c>
      <c r="Q13" s="15">
        <f t="shared" si="9"/>
        <v>350</v>
      </c>
      <c r="R13" s="14">
        <f t="shared" si="10"/>
        <v>110</v>
      </c>
      <c r="S13" s="14">
        <f t="shared" si="11"/>
        <v>27.500000000000004</v>
      </c>
      <c r="T13" s="14">
        <f t="shared" si="12"/>
        <v>90</v>
      </c>
      <c r="U13" s="14">
        <f t="shared" si="13"/>
        <v>0</v>
      </c>
      <c r="V13" s="14">
        <f t="shared" si="14"/>
        <v>150</v>
      </c>
      <c r="W13" s="16">
        <f t="shared" si="7"/>
        <v>727.5</v>
      </c>
    </row>
    <row r="14" spans="1:23" ht="21" customHeight="1">
      <c r="A14" s="4">
        <v>5</v>
      </c>
      <c r="B14" s="17">
        <v>45540</v>
      </c>
      <c r="C14" s="12" t="s">
        <v>29</v>
      </c>
      <c r="D14" s="13" t="s">
        <v>30</v>
      </c>
      <c r="E14" s="23" t="s">
        <v>47</v>
      </c>
      <c r="F14" s="13" t="s">
        <v>31</v>
      </c>
      <c r="G14" s="23" t="s">
        <v>48</v>
      </c>
      <c r="H14" s="40" t="s">
        <v>49</v>
      </c>
      <c r="I14" s="19" t="s">
        <v>50</v>
      </c>
      <c r="J14" s="22">
        <v>5</v>
      </c>
      <c r="K14" s="15">
        <v>2</v>
      </c>
      <c r="L14" s="15">
        <v>1.3</v>
      </c>
      <c r="M14" s="15">
        <v>2</v>
      </c>
      <c r="N14" s="15"/>
      <c r="O14" s="15">
        <v>1</v>
      </c>
      <c r="P14" s="16">
        <f t="shared" si="8"/>
        <v>732.5</v>
      </c>
      <c r="Q14" s="15">
        <f t="shared" si="9"/>
        <v>350</v>
      </c>
      <c r="R14" s="14">
        <f t="shared" si="10"/>
        <v>110</v>
      </c>
      <c r="S14" s="14">
        <f t="shared" si="11"/>
        <v>32.5</v>
      </c>
      <c r="T14" s="14">
        <f t="shared" si="12"/>
        <v>90</v>
      </c>
      <c r="U14" s="14">
        <f t="shared" si="13"/>
        <v>0</v>
      </c>
      <c r="V14" s="14">
        <f t="shared" si="14"/>
        <v>150</v>
      </c>
      <c r="W14" s="16">
        <f t="shared" si="7"/>
        <v>732.5</v>
      </c>
    </row>
    <row r="15" spans="1:23" ht="18.75" customHeight="1">
      <c r="A15" s="4">
        <v>6</v>
      </c>
      <c r="B15" s="17">
        <v>45541</v>
      </c>
      <c r="C15" s="12" t="s">
        <v>32</v>
      </c>
      <c r="D15" s="13" t="s">
        <v>23</v>
      </c>
      <c r="E15" s="13" t="s">
        <v>24</v>
      </c>
      <c r="F15" s="13" t="s">
        <v>25</v>
      </c>
      <c r="G15" s="13" t="s">
        <v>26</v>
      </c>
      <c r="H15" s="13" t="s">
        <v>27</v>
      </c>
      <c r="I15" s="6" t="s">
        <v>20</v>
      </c>
      <c r="J15" s="7">
        <v>5</v>
      </c>
      <c r="K15" s="8">
        <v>2</v>
      </c>
      <c r="L15" s="8">
        <v>1.5</v>
      </c>
      <c r="M15" s="8">
        <v>1.5</v>
      </c>
      <c r="N15" s="8">
        <v>1</v>
      </c>
      <c r="O15" s="8"/>
      <c r="P15" s="9">
        <f>W15</f>
        <v>665</v>
      </c>
      <c r="Q15" s="10">
        <f>J15*70</f>
        <v>350</v>
      </c>
      <c r="R15" s="8">
        <f>K15*75</f>
        <v>150</v>
      </c>
      <c r="S15" s="8">
        <f>L15*25</f>
        <v>37.5</v>
      </c>
      <c r="T15" s="8">
        <f>M15*45</f>
        <v>67.5</v>
      </c>
      <c r="U15" s="8">
        <f>N15*60</f>
        <v>60</v>
      </c>
      <c r="V15" s="8">
        <f>O15*150</f>
        <v>0</v>
      </c>
      <c r="W15" s="16">
        <f t="shared" si="7"/>
        <v>665</v>
      </c>
    </row>
    <row r="16" spans="1:23" ht="24.75" customHeight="1">
      <c r="A16" s="4">
        <v>7</v>
      </c>
      <c r="B16" s="17">
        <v>45544</v>
      </c>
      <c r="C16" s="12" t="s">
        <v>51</v>
      </c>
      <c r="D16" s="13" t="s">
        <v>23</v>
      </c>
      <c r="E16" s="25" t="s">
        <v>52</v>
      </c>
      <c r="F16" s="13" t="s">
        <v>31</v>
      </c>
      <c r="G16" s="13" t="s">
        <v>53</v>
      </c>
      <c r="H16" s="13" t="s">
        <v>54</v>
      </c>
      <c r="I16" s="26"/>
      <c r="J16" s="15">
        <v>5</v>
      </c>
      <c r="K16" s="14">
        <v>2.1</v>
      </c>
      <c r="L16" s="14">
        <v>1.5</v>
      </c>
      <c r="M16" s="14">
        <v>2.2999999999999998</v>
      </c>
      <c r="N16" s="14"/>
      <c r="O16" s="14"/>
      <c r="P16" s="16">
        <f t="shared" ref="P16:P29" si="15">W16</f>
        <v>606.5</v>
      </c>
      <c r="Q16" s="15">
        <f t="shared" ref="Q16:Q29" si="16">J16*70</f>
        <v>350</v>
      </c>
      <c r="R16" s="14">
        <f t="shared" ref="R16:R25" si="17">K16*55</f>
        <v>115.5</v>
      </c>
      <c r="S16" s="14">
        <f t="shared" ref="S16:S29" si="18">L16*25</f>
        <v>37.5</v>
      </c>
      <c r="T16" s="14">
        <f t="shared" ref="T16:T29" si="19">M16*45</f>
        <v>103.49999999999999</v>
      </c>
      <c r="U16" s="14">
        <f t="shared" ref="U16:U29" si="20">N16*60</f>
        <v>0</v>
      </c>
      <c r="V16" s="14">
        <f t="shared" ref="V16:V25" si="21">O16*150</f>
        <v>0</v>
      </c>
      <c r="W16" s="16">
        <f t="shared" si="7"/>
        <v>606.5</v>
      </c>
    </row>
    <row r="17" spans="1:23" ht="24" customHeight="1">
      <c r="A17" s="4">
        <v>8</v>
      </c>
      <c r="B17" s="17">
        <v>45545</v>
      </c>
      <c r="C17" s="12" t="s">
        <v>22</v>
      </c>
      <c r="D17" s="13" t="s">
        <v>40</v>
      </c>
      <c r="E17" s="13" t="s">
        <v>55</v>
      </c>
      <c r="F17" s="27" t="s">
        <v>56</v>
      </c>
      <c r="G17" s="28" t="s">
        <v>57</v>
      </c>
      <c r="H17" s="13" t="s">
        <v>58</v>
      </c>
      <c r="I17" s="14" t="s">
        <v>20</v>
      </c>
      <c r="J17" s="15">
        <v>5</v>
      </c>
      <c r="K17" s="14">
        <v>2</v>
      </c>
      <c r="L17" s="14">
        <v>1.7</v>
      </c>
      <c r="M17" s="14">
        <v>2.5</v>
      </c>
      <c r="N17" s="14">
        <v>1</v>
      </c>
      <c r="O17" s="14"/>
      <c r="P17" s="16">
        <f t="shared" si="15"/>
        <v>675</v>
      </c>
      <c r="Q17" s="15">
        <f t="shared" si="16"/>
        <v>350</v>
      </c>
      <c r="R17" s="14">
        <f t="shared" si="17"/>
        <v>110</v>
      </c>
      <c r="S17" s="14">
        <f t="shared" si="18"/>
        <v>42.5</v>
      </c>
      <c r="T17" s="14">
        <f t="shared" si="19"/>
        <v>112.5</v>
      </c>
      <c r="U17" s="14">
        <f t="shared" si="20"/>
        <v>60</v>
      </c>
      <c r="V17" s="14">
        <f t="shared" si="21"/>
        <v>0</v>
      </c>
      <c r="W17" s="16">
        <f t="shared" si="7"/>
        <v>675</v>
      </c>
    </row>
    <row r="18" spans="1:23" ht="21.75" customHeight="1">
      <c r="A18" s="4">
        <v>9</v>
      </c>
      <c r="B18" s="17">
        <v>45546</v>
      </c>
      <c r="C18" s="12" t="s">
        <v>28</v>
      </c>
      <c r="D18" s="128" t="s">
        <v>59</v>
      </c>
      <c r="E18" s="129"/>
      <c r="F18" s="13" t="s">
        <v>60</v>
      </c>
      <c r="G18" s="13" t="s">
        <v>61</v>
      </c>
      <c r="H18" s="13" t="s">
        <v>62</v>
      </c>
      <c r="I18" s="14" t="s">
        <v>21</v>
      </c>
      <c r="J18" s="15">
        <v>5</v>
      </c>
      <c r="K18" s="15">
        <v>2</v>
      </c>
      <c r="L18" s="15">
        <v>1.3</v>
      </c>
      <c r="M18" s="15">
        <v>2</v>
      </c>
      <c r="N18" s="15"/>
      <c r="O18" s="15">
        <v>1</v>
      </c>
      <c r="P18" s="16">
        <f t="shared" si="15"/>
        <v>732.5</v>
      </c>
      <c r="Q18" s="15">
        <f t="shared" si="16"/>
        <v>350</v>
      </c>
      <c r="R18" s="14">
        <f t="shared" si="17"/>
        <v>110</v>
      </c>
      <c r="S18" s="14">
        <f t="shared" si="18"/>
        <v>32.5</v>
      </c>
      <c r="T18" s="14">
        <f t="shared" si="19"/>
        <v>90</v>
      </c>
      <c r="U18" s="14">
        <f t="shared" si="20"/>
        <v>0</v>
      </c>
      <c r="V18" s="14">
        <f t="shared" si="21"/>
        <v>150</v>
      </c>
      <c r="W18" s="16">
        <f t="shared" si="7"/>
        <v>732.5</v>
      </c>
    </row>
    <row r="19" spans="1:23" ht="25.5" customHeight="1">
      <c r="A19" s="4">
        <v>10</v>
      </c>
      <c r="B19" s="17">
        <v>45547</v>
      </c>
      <c r="C19" s="12" t="s">
        <v>29</v>
      </c>
      <c r="D19" s="13" t="s">
        <v>30</v>
      </c>
      <c r="E19" s="13" t="s">
        <v>198</v>
      </c>
      <c r="F19" s="13" t="s">
        <v>31</v>
      </c>
      <c r="G19" s="28" t="s">
        <v>63</v>
      </c>
      <c r="H19" s="125" t="s">
        <v>231</v>
      </c>
      <c r="I19" s="19"/>
      <c r="J19" s="15">
        <v>5</v>
      </c>
      <c r="K19" s="15">
        <v>2.2000000000000002</v>
      </c>
      <c r="L19" s="15">
        <v>1.7</v>
      </c>
      <c r="M19" s="15">
        <v>2.2999999999999998</v>
      </c>
      <c r="N19" s="15"/>
      <c r="O19" s="15"/>
      <c r="P19" s="16">
        <f t="shared" si="15"/>
        <v>617</v>
      </c>
      <c r="Q19" s="15">
        <f t="shared" si="16"/>
        <v>350</v>
      </c>
      <c r="R19" s="14">
        <f t="shared" si="17"/>
        <v>121.00000000000001</v>
      </c>
      <c r="S19" s="14">
        <f t="shared" si="18"/>
        <v>42.5</v>
      </c>
      <c r="T19" s="14">
        <f t="shared" si="19"/>
        <v>103.49999999999999</v>
      </c>
      <c r="U19" s="14">
        <f t="shared" si="20"/>
        <v>0</v>
      </c>
      <c r="V19" s="14">
        <f t="shared" si="21"/>
        <v>0</v>
      </c>
      <c r="W19" s="16">
        <f t="shared" si="7"/>
        <v>617</v>
      </c>
    </row>
    <row r="20" spans="1:23" ht="24" customHeight="1">
      <c r="A20" s="4">
        <v>11</v>
      </c>
      <c r="B20" s="17">
        <v>45548</v>
      </c>
      <c r="C20" s="12" t="s">
        <v>32</v>
      </c>
      <c r="D20" s="13" t="s">
        <v>23</v>
      </c>
      <c r="E20" s="28" t="s">
        <v>64</v>
      </c>
      <c r="F20" s="13" t="s">
        <v>65</v>
      </c>
      <c r="G20" s="13" t="s">
        <v>66</v>
      </c>
      <c r="H20" s="13" t="s">
        <v>67</v>
      </c>
      <c r="I20" s="14" t="s">
        <v>20</v>
      </c>
      <c r="J20" s="15">
        <v>5</v>
      </c>
      <c r="K20" s="15">
        <v>2.1</v>
      </c>
      <c r="L20" s="15">
        <v>1.4</v>
      </c>
      <c r="M20" s="15">
        <v>2.2999999999999998</v>
      </c>
      <c r="N20" s="15">
        <v>1</v>
      </c>
      <c r="O20" s="15"/>
      <c r="P20" s="16">
        <f t="shared" si="15"/>
        <v>664</v>
      </c>
      <c r="Q20" s="15">
        <f t="shared" si="16"/>
        <v>350</v>
      </c>
      <c r="R20" s="14">
        <f t="shared" si="17"/>
        <v>115.5</v>
      </c>
      <c r="S20" s="14">
        <f t="shared" si="18"/>
        <v>35</v>
      </c>
      <c r="T20" s="14">
        <f t="shared" si="19"/>
        <v>103.49999999999999</v>
      </c>
      <c r="U20" s="14">
        <f t="shared" si="20"/>
        <v>60</v>
      </c>
      <c r="V20" s="14">
        <f t="shared" si="21"/>
        <v>0</v>
      </c>
      <c r="W20" s="16">
        <f t="shared" si="7"/>
        <v>664</v>
      </c>
    </row>
    <row r="21" spans="1:23" ht="19.5" customHeight="1">
      <c r="A21" s="4">
        <v>12</v>
      </c>
      <c r="B21" s="29">
        <v>45551</v>
      </c>
      <c r="C21" s="30" t="s">
        <v>36</v>
      </c>
      <c r="D21" s="13" t="s">
        <v>23</v>
      </c>
      <c r="E21" s="31" t="s">
        <v>68</v>
      </c>
      <c r="F21" s="13" t="s">
        <v>31</v>
      </c>
      <c r="G21" s="31" t="s">
        <v>69</v>
      </c>
      <c r="H21" s="32" t="s">
        <v>70</v>
      </c>
      <c r="I21" s="33"/>
      <c r="J21" s="22">
        <v>5</v>
      </c>
      <c r="K21" s="15">
        <v>2.2000000000000002</v>
      </c>
      <c r="L21" s="15">
        <v>1.1000000000000001</v>
      </c>
      <c r="M21" s="15">
        <v>2</v>
      </c>
      <c r="N21" s="15"/>
      <c r="O21" s="15"/>
      <c r="P21" s="16">
        <f t="shared" si="15"/>
        <v>588.5</v>
      </c>
      <c r="Q21" s="15">
        <f t="shared" si="16"/>
        <v>350</v>
      </c>
      <c r="R21" s="14">
        <f t="shared" si="17"/>
        <v>121.00000000000001</v>
      </c>
      <c r="S21" s="14">
        <f t="shared" si="18"/>
        <v>27.500000000000004</v>
      </c>
      <c r="T21" s="14">
        <f t="shared" si="19"/>
        <v>90</v>
      </c>
      <c r="U21" s="14">
        <f t="shared" si="20"/>
        <v>0</v>
      </c>
      <c r="V21" s="14">
        <f t="shared" si="21"/>
        <v>0</v>
      </c>
      <c r="W21" s="16">
        <f t="shared" si="7"/>
        <v>588.5</v>
      </c>
    </row>
    <row r="22" spans="1:23" ht="21" customHeight="1">
      <c r="A22" s="4">
        <v>13</v>
      </c>
      <c r="B22" s="29">
        <v>45552</v>
      </c>
      <c r="C22" s="34" t="s">
        <v>22</v>
      </c>
      <c r="D22" s="128" t="s">
        <v>209</v>
      </c>
      <c r="E22" s="140"/>
      <c r="F22" s="140"/>
      <c r="G22" s="140"/>
      <c r="H22" s="141"/>
      <c r="I22" s="14"/>
      <c r="J22" s="15"/>
      <c r="K22" s="15"/>
      <c r="L22" s="15"/>
      <c r="M22" s="15"/>
      <c r="N22" s="15"/>
      <c r="O22" s="15"/>
      <c r="P22" s="16"/>
      <c r="Q22" s="15"/>
      <c r="R22" s="14"/>
      <c r="S22" s="14"/>
      <c r="T22" s="14"/>
      <c r="U22" s="14"/>
      <c r="V22" s="14"/>
      <c r="W22" s="16"/>
    </row>
    <row r="23" spans="1:23" ht="21" customHeight="1">
      <c r="A23" s="4">
        <v>14</v>
      </c>
      <c r="B23" s="29">
        <v>45553</v>
      </c>
      <c r="C23" s="12" t="s">
        <v>28</v>
      </c>
      <c r="D23" s="110" t="s">
        <v>23</v>
      </c>
      <c r="E23" s="111" t="s">
        <v>75</v>
      </c>
      <c r="F23" s="111" t="s">
        <v>76</v>
      </c>
      <c r="G23" s="112" t="s">
        <v>77</v>
      </c>
      <c r="H23" s="113" t="s">
        <v>39</v>
      </c>
      <c r="I23" s="14" t="s">
        <v>21</v>
      </c>
      <c r="J23" s="15">
        <v>5</v>
      </c>
      <c r="K23" s="15">
        <v>2</v>
      </c>
      <c r="L23" s="15">
        <v>1.5</v>
      </c>
      <c r="M23" s="15">
        <v>2</v>
      </c>
      <c r="N23" s="15"/>
      <c r="O23" s="15">
        <v>1</v>
      </c>
      <c r="P23" s="16">
        <f t="shared" si="15"/>
        <v>737.5</v>
      </c>
      <c r="Q23" s="15">
        <f t="shared" si="16"/>
        <v>350</v>
      </c>
      <c r="R23" s="14">
        <f t="shared" si="17"/>
        <v>110</v>
      </c>
      <c r="S23" s="14">
        <f t="shared" si="18"/>
        <v>37.5</v>
      </c>
      <c r="T23" s="14">
        <f t="shared" si="19"/>
        <v>90</v>
      </c>
      <c r="U23" s="14">
        <f t="shared" si="20"/>
        <v>0</v>
      </c>
      <c r="V23" s="14">
        <f t="shared" si="21"/>
        <v>150</v>
      </c>
      <c r="W23" s="16">
        <f t="shared" si="7"/>
        <v>737.5</v>
      </c>
    </row>
    <row r="24" spans="1:23" ht="21" customHeight="1">
      <c r="A24" s="4">
        <v>15</v>
      </c>
      <c r="B24" s="29">
        <v>45554</v>
      </c>
      <c r="C24" s="12" t="s">
        <v>29</v>
      </c>
      <c r="D24" s="13" t="s">
        <v>30</v>
      </c>
      <c r="E24" s="35" t="s">
        <v>200</v>
      </c>
      <c r="F24" s="35" t="s">
        <v>31</v>
      </c>
      <c r="G24" s="36" t="s">
        <v>78</v>
      </c>
      <c r="H24" s="35" t="s">
        <v>79</v>
      </c>
      <c r="I24" s="19"/>
      <c r="J24" s="15">
        <v>5</v>
      </c>
      <c r="K24" s="15">
        <v>2.2000000000000002</v>
      </c>
      <c r="L24" s="15">
        <v>1.7</v>
      </c>
      <c r="M24" s="15">
        <v>2.2000000000000002</v>
      </c>
      <c r="N24" s="15"/>
      <c r="O24" s="15"/>
      <c r="P24" s="16">
        <f t="shared" ref="P24" si="22">W24</f>
        <v>612.5</v>
      </c>
      <c r="Q24" s="15">
        <f t="shared" ref="Q24" si="23">J24*70</f>
        <v>350</v>
      </c>
      <c r="R24" s="14">
        <f t="shared" ref="R24" si="24">K24*55</f>
        <v>121.00000000000001</v>
      </c>
      <c r="S24" s="14">
        <f t="shared" ref="S24" si="25">L24*25</f>
        <v>42.5</v>
      </c>
      <c r="T24" s="14">
        <f t="shared" ref="T24" si="26">M24*45</f>
        <v>99.000000000000014</v>
      </c>
      <c r="U24" s="14">
        <f t="shared" ref="U24" si="27">N24*60</f>
        <v>0</v>
      </c>
      <c r="V24" s="14">
        <f t="shared" ref="V24" si="28">O24*150</f>
        <v>0</v>
      </c>
      <c r="W24" s="16">
        <f t="shared" si="7"/>
        <v>612.5</v>
      </c>
    </row>
    <row r="25" spans="1:23" ht="21" customHeight="1">
      <c r="A25" s="4">
        <v>16</v>
      </c>
      <c r="B25" s="29">
        <v>45555</v>
      </c>
      <c r="C25" s="12" t="s">
        <v>203</v>
      </c>
      <c r="D25" s="13" t="s">
        <v>23</v>
      </c>
      <c r="E25" s="35" t="s">
        <v>80</v>
      </c>
      <c r="F25" s="35" t="s">
        <v>81</v>
      </c>
      <c r="G25" s="35" t="s">
        <v>82</v>
      </c>
      <c r="H25" s="35" t="s">
        <v>83</v>
      </c>
      <c r="I25" s="14" t="s">
        <v>20</v>
      </c>
      <c r="J25" s="15">
        <v>5</v>
      </c>
      <c r="K25" s="15">
        <v>2.2000000000000002</v>
      </c>
      <c r="L25" s="15">
        <v>1.7</v>
      </c>
      <c r="M25" s="15">
        <v>2.2000000000000002</v>
      </c>
      <c r="N25" s="15">
        <v>1</v>
      </c>
      <c r="O25" s="15"/>
      <c r="P25" s="16">
        <f t="shared" si="15"/>
        <v>672.5</v>
      </c>
      <c r="Q25" s="15">
        <f t="shared" si="16"/>
        <v>350</v>
      </c>
      <c r="R25" s="14">
        <f t="shared" si="17"/>
        <v>121.00000000000001</v>
      </c>
      <c r="S25" s="14">
        <f t="shared" si="18"/>
        <v>42.5</v>
      </c>
      <c r="T25" s="14">
        <f t="shared" si="19"/>
        <v>99.000000000000014</v>
      </c>
      <c r="U25" s="14">
        <f t="shared" si="20"/>
        <v>60</v>
      </c>
      <c r="V25" s="14">
        <f t="shared" si="21"/>
        <v>0</v>
      </c>
      <c r="W25" s="16">
        <f t="shared" si="7"/>
        <v>672.5</v>
      </c>
    </row>
    <row r="26" spans="1:23" ht="21" customHeight="1">
      <c r="A26" s="4">
        <v>17</v>
      </c>
      <c r="B26" s="17">
        <v>45558</v>
      </c>
      <c r="C26" s="30" t="s">
        <v>36</v>
      </c>
      <c r="D26" s="13" t="s">
        <v>23</v>
      </c>
      <c r="E26" s="28" t="s">
        <v>233</v>
      </c>
      <c r="F26" s="13" t="s">
        <v>31</v>
      </c>
      <c r="G26" s="12" t="s">
        <v>84</v>
      </c>
      <c r="H26" s="13" t="s">
        <v>85</v>
      </c>
      <c r="I26" s="37"/>
      <c r="J26" s="15">
        <v>5</v>
      </c>
      <c r="K26" s="15">
        <v>2.2000000000000002</v>
      </c>
      <c r="L26" s="15">
        <v>1.7</v>
      </c>
      <c r="M26" s="15">
        <v>2.2000000000000002</v>
      </c>
      <c r="N26" s="15"/>
      <c r="O26" s="15"/>
      <c r="P26" s="16">
        <f t="shared" si="15"/>
        <v>656.5</v>
      </c>
      <c r="Q26" s="15">
        <f t="shared" si="16"/>
        <v>350</v>
      </c>
      <c r="R26" s="14">
        <f t="shared" ref="R26:R28" si="29">K26*75</f>
        <v>165</v>
      </c>
      <c r="S26" s="14">
        <f t="shared" si="18"/>
        <v>42.5</v>
      </c>
      <c r="T26" s="14">
        <f t="shared" si="19"/>
        <v>99.000000000000014</v>
      </c>
      <c r="U26" s="14">
        <f t="shared" si="20"/>
        <v>0</v>
      </c>
      <c r="V26" s="14">
        <f t="shared" ref="V26:V28" si="30">O26*120</f>
        <v>0</v>
      </c>
      <c r="W26" s="16">
        <f t="shared" si="7"/>
        <v>656.5</v>
      </c>
    </row>
    <row r="27" spans="1:23" ht="21" customHeight="1">
      <c r="A27" s="4">
        <v>18</v>
      </c>
      <c r="B27" s="17">
        <v>45559</v>
      </c>
      <c r="C27" s="38" t="s">
        <v>22</v>
      </c>
      <c r="D27" s="13" t="s">
        <v>227</v>
      </c>
      <c r="E27" s="85" t="s">
        <v>86</v>
      </c>
      <c r="F27" s="13" t="s">
        <v>48</v>
      </c>
      <c r="G27" s="13" t="s">
        <v>87</v>
      </c>
      <c r="H27" s="13" t="s">
        <v>88</v>
      </c>
      <c r="I27" s="19" t="s">
        <v>20</v>
      </c>
      <c r="J27" s="15">
        <v>5</v>
      </c>
      <c r="K27" s="14">
        <v>2.2000000000000002</v>
      </c>
      <c r="L27" s="14">
        <v>1.7</v>
      </c>
      <c r="M27" s="14">
        <v>2.2000000000000002</v>
      </c>
      <c r="N27" s="14">
        <v>1</v>
      </c>
      <c r="O27" s="14"/>
      <c r="P27" s="39">
        <f t="shared" si="15"/>
        <v>716.5</v>
      </c>
      <c r="Q27" s="15">
        <f t="shared" si="16"/>
        <v>350</v>
      </c>
      <c r="R27" s="14">
        <f t="shared" si="29"/>
        <v>165</v>
      </c>
      <c r="S27" s="14">
        <f t="shared" si="18"/>
        <v>42.5</v>
      </c>
      <c r="T27" s="14">
        <f t="shared" si="19"/>
        <v>99.000000000000014</v>
      </c>
      <c r="U27" s="14">
        <f t="shared" si="20"/>
        <v>60</v>
      </c>
      <c r="V27" s="14">
        <f t="shared" si="30"/>
        <v>0</v>
      </c>
      <c r="W27" s="16">
        <f t="shared" si="7"/>
        <v>716.5</v>
      </c>
    </row>
    <row r="28" spans="1:23" ht="21" customHeight="1">
      <c r="A28" s="4">
        <v>19</v>
      </c>
      <c r="B28" s="17">
        <v>45560</v>
      </c>
      <c r="C28" s="38" t="s">
        <v>28</v>
      </c>
      <c r="D28" s="103" t="s">
        <v>205</v>
      </c>
      <c r="E28" s="165" t="s">
        <v>204</v>
      </c>
      <c r="F28" s="163" t="s">
        <v>89</v>
      </c>
      <c r="G28" s="28" t="s">
        <v>90</v>
      </c>
      <c r="H28" s="28" t="s">
        <v>206</v>
      </c>
      <c r="I28" s="19" t="s">
        <v>21</v>
      </c>
      <c r="J28" s="15">
        <v>5</v>
      </c>
      <c r="K28" s="14">
        <v>2.2000000000000002</v>
      </c>
      <c r="L28" s="14">
        <v>1.7</v>
      </c>
      <c r="M28" s="14">
        <v>2.2000000000000002</v>
      </c>
      <c r="N28" s="14"/>
      <c r="O28" s="15">
        <v>1</v>
      </c>
      <c r="P28" s="39">
        <f t="shared" si="15"/>
        <v>776.5</v>
      </c>
      <c r="Q28" s="15">
        <f t="shared" si="16"/>
        <v>350</v>
      </c>
      <c r="R28" s="14">
        <f t="shared" si="29"/>
        <v>165</v>
      </c>
      <c r="S28" s="14">
        <f t="shared" si="18"/>
        <v>42.5</v>
      </c>
      <c r="T28" s="14">
        <f t="shared" si="19"/>
        <v>99.000000000000014</v>
      </c>
      <c r="U28" s="14">
        <f t="shared" si="20"/>
        <v>0</v>
      </c>
      <c r="V28" s="14">
        <f t="shared" si="30"/>
        <v>120</v>
      </c>
      <c r="W28" s="16">
        <f t="shared" si="7"/>
        <v>776.5</v>
      </c>
    </row>
    <row r="29" spans="1:23" ht="21" customHeight="1">
      <c r="A29" s="4">
        <v>20</v>
      </c>
      <c r="B29" s="17">
        <v>45561</v>
      </c>
      <c r="C29" s="100" t="s">
        <v>29</v>
      </c>
      <c r="D29" s="85" t="s">
        <v>30</v>
      </c>
      <c r="E29" s="164" t="s">
        <v>199</v>
      </c>
      <c r="F29" s="85" t="s">
        <v>31</v>
      </c>
      <c r="G29" s="114" t="s">
        <v>92</v>
      </c>
      <c r="H29" s="115" t="s">
        <v>93</v>
      </c>
      <c r="I29" s="88"/>
      <c r="J29" s="101">
        <v>5</v>
      </c>
      <c r="K29" s="89">
        <v>2</v>
      </c>
      <c r="L29" s="89">
        <v>1.1000000000000001</v>
      </c>
      <c r="M29" s="89">
        <v>2</v>
      </c>
      <c r="N29" s="89"/>
      <c r="O29" s="89"/>
      <c r="P29" s="102">
        <f t="shared" si="15"/>
        <v>577.5</v>
      </c>
      <c r="Q29" s="89">
        <f t="shared" si="16"/>
        <v>350</v>
      </c>
      <c r="R29" s="90">
        <f>K29*55</f>
        <v>110</v>
      </c>
      <c r="S29" s="90">
        <f t="shared" si="18"/>
        <v>27.500000000000004</v>
      </c>
      <c r="T29" s="90">
        <f t="shared" si="19"/>
        <v>90</v>
      </c>
      <c r="U29" s="90">
        <f t="shared" si="20"/>
        <v>0</v>
      </c>
      <c r="V29" s="90">
        <f>O29*150</f>
        <v>0</v>
      </c>
      <c r="W29" s="16">
        <f t="shared" si="7"/>
        <v>577.5</v>
      </c>
    </row>
    <row r="30" spans="1:23" s="82" customFormat="1" ht="21" customHeight="1">
      <c r="A30" s="4">
        <v>21</v>
      </c>
      <c r="B30" s="17">
        <v>45562</v>
      </c>
      <c r="C30" s="105" t="s">
        <v>203</v>
      </c>
      <c r="D30" s="24" t="s">
        <v>23</v>
      </c>
      <c r="E30" s="71" t="s">
        <v>94</v>
      </c>
      <c r="F30" s="71" t="s">
        <v>95</v>
      </c>
      <c r="G30" s="21" t="s">
        <v>96</v>
      </c>
      <c r="H30" s="21" t="s">
        <v>97</v>
      </c>
      <c r="I30" s="119" t="s">
        <v>20</v>
      </c>
      <c r="J30" s="15">
        <v>5</v>
      </c>
      <c r="K30" s="15">
        <v>2.2000000000000002</v>
      </c>
      <c r="L30" s="15">
        <v>1.5</v>
      </c>
      <c r="M30" s="15">
        <v>2.2999999999999998</v>
      </c>
      <c r="N30" s="15">
        <v>1</v>
      </c>
      <c r="O30" s="15"/>
      <c r="P30" s="102">
        <f t="shared" ref="P30" si="31">W30</f>
        <v>672</v>
      </c>
      <c r="Q30" s="89">
        <f t="shared" ref="Q30" si="32">J30*70</f>
        <v>350</v>
      </c>
      <c r="R30" s="90">
        <f>K30*55</f>
        <v>121.00000000000001</v>
      </c>
      <c r="S30" s="90">
        <f t="shared" ref="S30" si="33">L30*25</f>
        <v>37.5</v>
      </c>
      <c r="T30" s="90">
        <f t="shared" ref="T30" si="34">M30*45</f>
        <v>103.49999999999999</v>
      </c>
      <c r="U30" s="90">
        <f t="shared" ref="U30" si="35">N30*60</f>
        <v>60</v>
      </c>
      <c r="V30" s="90">
        <f>O30*150</f>
        <v>0</v>
      </c>
      <c r="W30" s="16">
        <f t="shared" si="7"/>
        <v>672</v>
      </c>
    </row>
    <row r="31" spans="1:23" s="104" customFormat="1" ht="21" customHeight="1">
      <c r="A31" s="106">
        <v>22</v>
      </c>
      <c r="B31" s="107">
        <v>45565</v>
      </c>
      <c r="C31" s="30" t="s">
        <v>36</v>
      </c>
      <c r="D31" s="38" t="s">
        <v>213</v>
      </c>
      <c r="E31" s="116" t="s">
        <v>212</v>
      </c>
      <c r="F31" s="28" t="s">
        <v>211</v>
      </c>
      <c r="G31" s="13" t="s">
        <v>210</v>
      </c>
      <c r="H31" s="38" t="s">
        <v>46</v>
      </c>
      <c r="I31" s="30"/>
      <c r="J31" s="108">
        <v>5</v>
      </c>
      <c r="K31" s="108">
        <v>2</v>
      </c>
      <c r="L31" s="108">
        <v>1.6</v>
      </c>
      <c r="M31" s="108">
        <v>2</v>
      </c>
      <c r="N31" s="108"/>
      <c r="O31" s="108"/>
      <c r="P31" s="72">
        <f>W31</f>
        <v>630</v>
      </c>
      <c r="Q31" s="15">
        <f>J31*70</f>
        <v>350</v>
      </c>
      <c r="R31" s="14">
        <f>K31*75</f>
        <v>150</v>
      </c>
      <c r="S31" s="14">
        <f>L31*25</f>
        <v>40</v>
      </c>
      <c r="T31" s="14">
        <f>M31*45</f>
        <v>90</v>
      </c>
      <c r="U31" s="14">
        <f>N31*60</f>
        <v>0</v>
      </c>
      <c r="V31" s="14">
        <f>O31*150</f>
        <v>0</v>
      </c>
      <c r="W31" s="16">
        <f t="shared" si="7"/>
        <v>630</v>
      </c>
    </row>
    <row r="32" spans="1:23" ht="15.75" customHeight="1">
      <c r="A32" s="99"/>
      <c r="B32" s="142" t="s">
        <v>224</v>
      </c>
      <c r="C32" s="142"/>
      <c r="D32" s="142"/>
      <c r="E32" s="142"/>
      <c r="F32" s="142"/>
      <c r="G32" s="142"/>
      <c r="H32" s="143"/>
      <c r="I32" s="44"/>
      <c r="J32" s="45">
        <f t="shared" ref="J32:W32" si="36">SUM(J10:J31)/21</f>
        <v>5</v>
      </c>
      <c r="K32" s="45">
        <f t="shared" si="36"/>
        <v>2.0952380952380958</v>
      </c>
      <c r="L32" s="45">
        <f t="shared" si="36"/>
        <v>1.4761904761904763</v>
      </c>
      <c r="M32" s="45">
        <f t="shared" si="36"/>
        <v>2.1380952380952385</v>
      </c>
      <c r="N32" s="45">
        <f t="shared" si="36"/>
        <v>0.38095238095238093</v>
      </c>
      <c r="O32" s="45">
        <f t="shared" si="36"/>
        <v>0.23809523809523808</v>
      </c>
      <c r="P32" s="46">
        <f t="shared" si="36"/>
        <v>665.59523809523807</v>
      </c>
      <c r="Q32" s="91">
        <f t="shared" si="36"/>
        <v>350</v>
      </c>
      <c r="R32" s="92">
        <f t="shared" si="36"/>
        <v>125.33333333333333</v>
      </c>
      <c r="S32" s="45">
        <f t="shared" si="36"/>
        <v>36.904761904761905</v>
      </c>
      <c r="T32" s="45">
        <f t="shared" si="36"/>
        <v>96.214285714285708</v>
      </c>
      <c r="U32" s="45">
        <f t="shared" si="36"/>
        <v>22.857142857142858</v>
      </c>
      <c r="V32" s="45">
        <f t="shared" si="36"/>
        <v>34.285714285714285</v>
      </c>
      <c r="W32" s="93">
        <f t="shared" si="36"/>
        <v>665.59523809523807</v>
      </c>
    </row>
    <row r="33" spans="1:24" ht="15.75" customHeight="1">
      <c r="A33" s="47" t="s">
        <v>99</v>
      </c>
      <c r="B33" s="47"/>
      <c r="C33" s="47"/>
      <c r="D33" s="47"/>
      <c r="E33" s="47"/>
      <c r="F33" s="47"/>
      <c r="G33" s="47"/>
      <c r="H33" s="48"/>
      <c r="I33" s="48"/>
      <c r="J33" s="49"/>
      <c r="K33" s="49"/>
      <c r="L33" s="49"/>
      <c r="M33" s="49"/>
      <c r="N33" s="49"/>
      <c r="O33" s="49"/>
      <c r="P33" s="50"/>
      <c r="Q33" s="51"/>
      <c r="R33" s="48"/>
      <c r="S33" s="48"/>
      <c r="T33" s="48"/>
      <c r="U33" s="48"/>
      <c r="V33" s="48"/>
      <c r="W33" s="48"/>
    </row>
    <row r="34" spans="1:24" ht="15.75" customHeight="1">
      <c r="A34" s="52" t="s">
        <v>100</v>
      </c>
      <c r="B34" s="47"/>
      <c r="C34" s="47"/>
      <c r="D34" s="47"/>
      <c r="E34" s="47"/>
      <c r="H34" s="48"/>
      <c r="I34" s="48"/>
      <c r="J34" s="49"/>
      <c r="K34" s="49"/>
      <c r="L34" s="49"/>
      <c r="M34" s="49"/>
      <c r="N34" s="49"/>
      <c r="O34" s="49"/>
    </row>
    <row r="35" spans="1:24" ht="15.75" customHeight="1">
      <c r="A35" s="52" t="s">
        <v>101</v>
      </c>
      <c r="B35" s="47"/>
      <c r="C35" s="47"/>
      <c r="D35" s="47"/>
      <c r="E35" s="47"/>
      <c r="F35" s="47"/>
      <c r="G35" s="47"/>
      <c r="H35" s="48"/>
      <c r="I35" s="48"/>
      <c r="J35" s="49"/>
      <c r="K35" s="49"/>
      <c r="L35" s="49"/>
      <c r="M35" s="49"/>
      <c r="N35" s="49"/>
      <c r="O35" s="49"/>
    </row>
    <row r="36" spans="1:24" ht="15.75" customHeight="1">
      <c r="A36" s="154" t="s">
        <v>102</v>
      </c>
      <c r="B36" s="127"/>
      <c r="C36" s="47"/>
      <c r="D36" s="47"/>
      <c r="E36" s="47"/>
      <c r="F36" s="47"/>
      <c r="G36" s="47"/>
      <c r="H36" s="47"/>
      <c r="I36" s="47"/>
      <c r="J36" s="47"/>
      <c r="K36" s="47"/>
      <c r="L36" s="47"/>
      <c r="M36" s="47"/>
      <c r="N36" s="47"/>
      <c r="O36" s="47"/>
      <c r="P36" s="47"/>
      <c r="S36" s="53"/>
      <c r="T36" s="54"/>
      <c r="U36" s="54"/>
      <c r="V36" s="54"/>
      <c r="W36" s="48"/>
      <c r="X36" s="48"/>
    </row>
    <row r="37" spans="1:24" ht="15.75" customHeight="1">
      <c r="A37" s="155" t="s">
        <v>103</v>
      </c>
      <c r="B37" s="127"/>
      <c r="C37" s="48" t="s">
        <v>104</v>
      </c>
      <c r="D37" s="48"/>
      <c r="E37" s="48"/>
      <c r="F37" s="48"/>
      <c r="G37" s="48"/>
      <c r="H37" s="48"/>
      <c r="I37" s="48"/>
      <c r="J37" s="48"/>
      <c r="K37" s="48"/>
      <c r="L37" s="48"/>
      <c r="M37" s="48"/>
      <c r="N37" s="48"/>
      <c r="O37" s="48"/>
      <c r="P37" s="48"/>
    </row>
    <row r="38" spans="1:24" ht="17.25" customHeight="1">
      <c r="A38" s="130" t="s">
        <v>105</v>
      </c>
      <c r="B38" s="127"/>
      <c r="C38" s="127"/>
      <c r="D38" s="127"/>
      <c r="E38" s="127"/>
      <c r="F38" s="127"/>
      <c r="G38" s="127"/>
      <c r="H38" s="127"/>
      <c r="I38" s="127"/>
      <c r="J38" s="127"/>
      <c r="K38" s="127"/>
      <c r="L38" s="127"/>
      <c r="M38" s="127"/>
      <c r="N38" s="127"/>
      <c r="O38" s="127"/>
      <c r="P38" s="127"/>
    </row>
    <row r="39" spans="1:24" ht="15.75" customHeight="1">
      <c r="B39" s="123" t="s">
        <v>229</v>
      </c>
      <c r="C39" s="124"/>
      <c r="D39" s="124"/>
      <c r="E39" s="124"/>
      <c r="F39" s="124"/>
      <c r="G39" s="124"/>
      <c r="H39" s="124"/>
      <c r="I39" s="124"/>
      <c r="J39" s="124"/>
      <c r="K39" s="124"/>
      <c r="L39" s="124"/>
      <c r="M39" s="124"/>
      <c r="N39" s="124"/>
      <c r="O39" s="124"/>
    </row>
    <row r="40" spans="1:24" ht="15.75" customHeight="1">
      <c r="B40" s="138" t="s">
        <v>106</v>
      </c>
      <c r="C40" s="139"/>
      <c r="D40" s="139"/>
      <c r="E40" s="139"/>
      <c r="F40" s="139"/>
      <c r="G40" s="139"/>
      <c r="H40" s="139"/>
      <c r="I40" s="139"/>
      <c r="J40" s="139"/>
      <c r="K40" s="139"/>
      <c r="L40" s="139"/>
      <c r="M40" s="139"/>
      <c r="N40" s="139"/>
      <c r="O40" s="139"/>
    </row>
    <row r="41" spans="1:24" ht="36" customHeight="1">
      <c r="B41" s="138" t="s">
        <v>107</v>
      </c>
      <c r="C41" s="139"/>
      <c r="D41" s="139"/>
      <c r="E41" s="139"/>
      <c r="F41" s="139"/>
      <c r="G41" s="139"/>
      <c r="H41" s="139"/>
      <c r="I41" s="139"/>
      <c r="J41" s="139"/>
      <c r="K41" s="139"/>
      <c r="L41" s="139"/>
      <c r="M41" s="139"/>
      <c r="N41" s="139"/>
      <c r="O41" s="139"/>
    </row>
    <row r="42" spans="1:24" ht="12.75" hidden="1" customHeight="1"/>
    <row r="43" spans="1:24" ht="15.75" customHeight="1">
      <c r="A43" s="55" t="s">
        <v>108</v>
      </c>
      <c r="B43" s="48"/>
      <c r="C43" s="48"/>
      <c r="D43" s="48"/>
      <c r="E43" s="48"/>
      <c r="F43" s="48"/>
      <c r="G43" s="48"/>
      <c r="H43" s="48"/>
      <c r="I43" s="48"/>
    </row>
    <row r="44" spans="1:24" ht="15.75" customHeight="1">
      <c r="A44" s="56" t="s">
        <v>109</v>
      </c>
      <c r="B44" s="56"/>
      <c r="C44" s="56"/>
      <c r="D44" s="56"/>
      <c r="E44" s="56"/>
      <c r="F44" s="56"/>
      <c r="H44" s="56"/>
      <c r="I44" s="57">
        <v>113</v>
      </c>
      <c r="J44" s="58" t="s">
        <v>110</v>
      </c>
      <c r="K44" s="59">
        <v>8</v>
      </c>
      <c r="L44" s="58" t="s">
        <v>111</v>
      </c>
      <c r="M44" s="57">
        <v>30</v>
      </c>
      <c r="N44" s="57" t="s">
        <v>112</v>
      </c>
    </row>
    <row r="45" spans="1:24" ht="15.75" customHeight="1">
      <c r="A45" s="60" t="s">
        <v>113</v>
      </c>
    </row>
    <row r="46" spans="1:24" ht="48" customHeight="1">
      <c r="A46" s="61" t="s">
        <v>114</v>
      </c>
      <c r="B46" s="144" t="s">
        <v>115</v>
      </c>
      <c r="C46" s="145"/>
      <c r="D46" s="146"/>
      <c r="E46" s="63" t="s">
        <v>116</v>
      </c>
      <c r="F46" s="144" t="s">
        <v>117</v>
      </c>
      <c r="G46" s="146"/>
      <c r="H46" s="144" t="s">
        <v>118</v>
      </c>
      <c r="I46" s="145"/>
      <c r="J46" s="145"/>
      <c r="K46" s="145"/>
      <c r="L46" s="146"/>
    </row>
    <row r="47" spans="1:24" ht="30" customHeight="1">
      <c r="A47" s="62" t="s">
        <v>119</v>
      </c>
      <c r="B47" s="147"/>
      <c r="C47" s="145"/>
      <c r="D47" s="146"/>
      <c r="E47" s="33"/>
      <c r="F47" s="33"/>
      <c r="G47" s="33"/>
      <c r="H47" s="147" t="s">
        <v>120</v>
      </c>
      <c r="I47" s="145"/>
      <c r="J47" s="145"/>
      <c r="K47" s="145"/>
      <c r="L47" s="146"/>
    </row>
    <row r="48" spans="1:24" ht="30" customHeight="1">
      <c r="A48" s="64" t="s">
        <v>121</v>
      </c>
      <c r="B48" s="147"/>
      <c r="C48" s="145"/>
      <c r="D48" s="146"/>
      <c r="E48" s="33"/>
      <c r="F48" s="33"/>
      <c r="G48" s="33"/>
      <c r="H48" s="147" t="s">
        <v>122</v>
      </c>
      <c r="I48" s="145"/>
      <c r="J48" s="145"/>
      <c r="K48" s="145"/>
      <c r="L48" s="146"/>
    </row>
    <row r="49" spans="1:14" ht="30" customHeight="1">
      <c r="A49" s="64" t="s">
        <v>123</v>
      </c>
      <c r="B49" s="147"/>
      <c r="C49" s="145"/>
      <c r="D49" s="146"/>
      <c r="E49" s="33"/>
      <c r="F49" s="33"/>
      <c r="G49" s="33"/>
      <c r="H49" s="147" t="s">
        <v>124</v>
      </c>
      <c r="I49" s="145"/>
      <c r="J49" s="145"/>
      <c r="K49" s="145"/>
      <c r="L49" s="146"/>
    </row>
    <row r="50" spans="1:14" ht="30" customHeight="1">
      <c r="A50" s="64" t="s">
        <v>125</v>
      </c>
      <c r="B50" s="147"/>
      <c r="C50" s="145"/>
      <c r="D50" s="146"/>
      <c r="E50" s="33"/>
      <c r="F50" s="33"/>
      <c r="G50" s="33"/>
      <c r="H50" s="147" t="s">
        <v>126</v>
      </c>
      <c r="I50" s="145"/>
      <c r="J50" s="145"/>
      <c r="K50" s="145"/>
      <c r="L50" s="146"/>
    </row>
    <row r="51" spans="1:14" ht="30" customHeight="1">
      <c r="A51" s="64" t="s">
        <v>19</v>
      </c>
      <c r="B51" s="147"/>
      <c r="C51" s="145"/>
      <c r="D51" s="146"/>
      <c r="E51" s="33"/>
      <c r="F51" s="33"/>
      <c r="G51" s="33"/>
      <c r="H51" s="147" t="s">
        <v>127</v>
      </c>
      <c r="I51" s="145"/>
      <c r="J51" s="145"/>
      <c r="K51" s="145"/>
      <c r="L51" s="146"/>
    </row>
    <row r="52" spans="1:14" ht="30" customHeight="1">
      <c r="A52" s="64" t="s">
        <v>128</v>
      </c>
      <c r="B52" s="147"/>
      <c r="C52" s="145"/>
      <c r="D52" s="146"/>
      <c r="E52" s="65"/>
      <c r="F52" s="33"/>
      <c r="G52" s="33"/>
      <c r="H52" s="148"/>
      <c r="I52" s="145"/>
      <c r="J52" s="145"/>
      <c r="K52" s="145"/>
      <c r="L52" s="146"/>
    </row>
    <row r="53" spans="1:14" ht="15.75" customHeight="1">
      <c r="A53" s="66" t="s">
        <v>129</v>
      </c>
    </row>
    <row r="54" spans="1:14" ht="15.75" customHeight="1">
      <c r="A54" s="66" t="s">
        <v>130</v>
      </c>
    </row>
    <row r="55" spans="1:14" ht="15.75" customHeight="1">
      <c r="A55" s="66" t="s">
        <v>131</v>
      </c>
    </row>
    <row r="56" spans="1:14" ht="15.75" customHeight="1">
      <c r="A56" s="67" t="s">
        <v>132</v>
      </c>
    </row>
    <row r="57" spans="1:14" ht="15.75" customHeight="1"/>
    <row r="58" spans="1:14" ht="15.75" customHeight="1">
      <c r="A58" s="1"/>
    </row>
    <row r="59" spans="1:14" ht="15.75" customHeight="1">
      <c r="A59" s="55" t="s">
        <v>108</v>
      </c>
      <c r="B59" s="68"/>
      <c r="C59" s="68"/>
      <c r="D59" s="68"/>
      <c r="E59" s="68"/>
      <c r="F59" s="68"/>
      <c r="G59" s="68"/>
      <c r="H59" s="68"/>
      <c r="I59" s="69"/>
      <c r="J59" s="69"/>
    </row>
    <row r="60" spans="1:14" ht="18" customHeight="1">
      <c r="A60" s="56" t="s">
        <v>133</v>
      </c>
      <c r="B60" s="56"/>
      <c r="C60" s="56"/>
      <c r="D60" s="56"/>
      <c r="E60" s="56"/>
      <c r="F60" s="56"/>
      <c r="G60" s="56"/>
      <c r="H60" s="70" t="s">
        <v>134</v>
      </c>
      <c r="I60" s="83">
        <f>I44</f>
        <v>113</v>
      </c>
      <c r="J60" s="58" t="s">
        <v>135</v>
      </c>
      <c r="K60" s="59">
        <f>K44</f>
        <v>8</v>
      </c>
      <c r="L60" s="57" t="s">
        <v>111</v>
      </c>
      <c r="M60" s="57">
        <f>M44</f>
        <v>30</v>
      </c>
      <c r="N60" s="57" t="s">
        <v>112</v>
      </c>
    </row>
    <row r="61" spans="1:14" ht="15.75" customHeight="1">
      <c r="A61" s="60" t="s">
        <v>113</v>
      </c>
    </row>
    <row r="62" spans="1:14" ht="36" customHeight="1">
      <c r="A62" s="61" t="s">
        <v>114</v>
      </c>
      <c r="B62" s="144" t="s">
        <v>115</v>
      </c>
      <c r="C62" s="145"/>
      <c r="D62" s="146"/>
      <c r="E62" s="63" t="s">
        <v>116</v>
      </c>
      <c r="F62" s="144" t="s">
        <v>117</v>
      </c>
      <c r="G62" s="146"/>
      <c r="H62" s="144" t="s">
        <v>118</v>
      </c>
      <c r="I62" s="145"/>
      <c r="J62" s="145"/>
      <c r="K62" s="145"/>
      <c r="L62" s="146"/>
    </row>
    <row r="63" spans="1:14" ht="30" customHeight="1">
      <c r="A63" s="62" t="s">
        <v>119</v>
      </c>
      <c r="B63" s="147"/>
      <c r="C63" s="145"/>
      <c r="D63" s="146"/>
      <c r="E63" s="33"/>
      <c r="F63" s="33"/>
      <c r="G63" s="33"/>
      <c r="H63" s="147" t="s">
        <v>136</v>
      </c>
      <c r="I63" s="145"/>
      <c r="J63" s="145"/>
      <c r="K63" s="145"/>
      <c r="L63" s="146"/>
    </row>
    <row r="64" spans="1:14" ht="30" customHeight="1">
      <c r="A64" s="64" t="s">
        <v>121</v>
      </c>
      <c r="B64" s="147"/>
      <c r="C64" s="145"/>
      <c r="D64" s="146"/>
      <c r="E64" s="33"/>
      <c r="F64" s="33"/>
      <c r="G64" s="33"/>
      <c r="H64" s="147" t="s">
        <v>137</v>
      </c>
      <c r="I64" s="145"/>
      <c r="J64" s="145"/>
      <c r="K64" s="145"/>
      <c r="L64" s="146"/>
    </row>
    <row r="65" spans="1:12" ht="30" customHeight="1">
      <c r="A65" s="64" t="s">
        <v>123</v>
      </c>
      <c r="B65" s="147"/>
      <c r="C65" s="145"/>
      <c r="D65" s="146"/>
      <c r="E65" s="33"/>
      <c r="F65" s="33"/>
      <c r="G65" s="33"/>
      <c r="H65" s="147" t="s">
        <v>138</v>
      </c>
      <c r="I65" s="145"/>
      <c r="J65" s="145"/>
      <c r="K65" s="145"/>
      <c r="L65" s="146"/>
    </row>
    <row r="66" spans="1:12" ht="30" customHeight="1">
      <c r="A66" s="64" t="s">
        <v>125</v>
      </c>
      <c r="B66" s="147"/>
      <c r="C66" s="145"/>
      <c r="D66" s="146"/>
      <c r="E66" s="33"/>
      <c r="F66" s="33"/>
      <c r="G66" s="33"/>
      <c r="H66" s="147" t="s">
        <v>139</v>
      </c>
      <c r="I66" s="145"/>
      <c r="J66" s="145"/>
      <c r="K66" s="145"/>
      <c r="L66" s="146"/>
    </row>
    <row r="67" spans="1:12" ht="27.75" customHeight="1">
      <c r="A67" s="64" t="s">
        <v>19</v>
      </c>
      <c r="B67" s="147"/>
      <c r="C67" s="145"/>
      <c r="D67" s="146"/>
      <c r="E67" s="33"/>
      <c r="F67" s="33"/>
      <c r="G67" s="33"/>
      <c r="H67" s="147" t="s">
        <v>140</v>
      </c>
      <c r="I67" s="145"/>
      <c r="J67" s="145"/>
      <c r="K67" s="145"/>
      <c r="L67" s="146"/>
    </row>
    <row r="68" spans="1:12" ht="28.5" customHeight="1">
      <c r="A68" s="64" t="s">
        <v>128</v>
      </c>
      <c r="B68" s="147"/>
      <c r="C68" s="145"/>
      <c r="D68" s="146"/>
      <c r="E68" s="65"/>
      <c r="F68" s="33"/>
      <c r="G68" s="33"/>
      <c r="H68" s="148"/>
      <c r="I68" s="145"/>
      <c r="J68" s="145"/>
      <c r="K68" s="145"/>
      <c r="L68" s="146"/>
    </row>
    <row r="69" spans="1:12" ht="23.25" customHeight="1">
      <c r="A69" s="66" t="s">
        <v>141</v>
      </c>
    </row>
    <row r="70" spans="1:12" ht="24.75" customHeight="1">
      <c r="A70" s="66" t="s">
        <v>142</v>
      </c>
    </row>
    <row r="71" spans="1:12" ht="27.75" customHeight="1">
      <c r="A71" s="66" t="s">
        <v>131</v>
      </c>
    </row>
    <row r="72" spans="1:12" ht="27" customHeight="1">
      <c r="A72" s="67" t="s">
        <v>143</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0">
    <mergeCell ref="B50:D50"/>
    <mergeCell ref="H50:L50"/>
    <mergeCell ref="V7:V9"/>
    <mergeCell ref="H49:L49"/>
    <mergeCell ref="B46:D46"/>
    <mergeCell ref="F46:G46"/>
    <mergeCell ref="H46:L46"/>
    <mergeCell ref="B47:D47"/>
    <mergeCell ref="H47:L47"/>
    <mergeCell ref="B48:D48"/>
    <mergeCell ref="B49:D49"/>
    <mergeCell ref="A36:B36"/>
    <mergeCell ref="H48:L48"/>
    <mergeCell ref="A37:B37"/>
    <mergeCell ref="B41:O41"/>
    <mergeCell ref="A38:P38"/>
    <mergeCell ref="W7:W9"/>
    <mergeCell ref="J8:J9"/>
    <mergeCell ref="K8:K9"/>
    <mergeCell ref="L8:L9"/>
    <mergeCell ref="M8:M9"/>
    <mergeCell ref="N8:N9"/>
    <mergeCell ref="O8:O9"/>
    <mergeCell ref="Q7:Q9"/>
    <mergeCell ref="R7:R9"/>
    <mergeCell ref="S7:S9"/>
    <mergeCell ref="T7:T9"/>
    <mergeCell ref="U7:U9"/>
    <mergeCell ref="P8:P9"/>
    <mergeCell ref="B67:D67"/>
    <mergeCell ref="B68:D68"/>
    <mergeCell ref="B64:D64"/>
    <mergeCell ref="H64:L64"/>
    <mergeCell ref="B65:D65"/>
    <mergeCell ref="H65:L65"/>
    <mergeCell ref="B66:D66"/>
    <mergeCell ref="H66:L66"/>
    <mergeCell ref="H67:L67"/>
    <mergeCell ref="H68:L68"/>
    <mergeCell ref="H62:L62"/>
    <mergeCell ref="H63:L63"/>
    <mergeCell ref="B51:D51"/>
    <mergeCell ref="H51:L51"/>
    <mergeCell ref="B52:D52"/>
    <mergeCell ref="H52:L52"/>
    <mergeCell ref="B62:D62"/>
    <mergeCell ref="F62:G62"/>
    <mergeCell ref="B63:D63"/>
    <mergeCell ref="B40:O40"/>
    <mergeCell ref="H8:H9"/>
    <mergeCell ref="H5:M5"/>
    <mergeCell ref="H6:P6"/>
    <mergeCell ref="D22:H22"/>
    <mergeCell ref="B32:H32"/>
    <mergeCell ref="D1:G3"/>
    <mergeCell ref="D18:E18"/>
    <mergeCell ref="H1:P1"/>
    <mergeCell ref="H2:P2"/>
    <mergeCell ref="H3:P3"/>
    <mergeCell ref="D4:G5"/>
    <mergeCell ref="H4:P4"/>
    <mergeCell ref="A7:O7"/>
    <mergeCell ref="A1:C6"/>
    <mergeCell ref="A8:A9"/>
    <mergeCell ref="B8:B9"/>
    <mergeCell ref="C8:C9"/>
    <mergeCell ref="D8:D9"/>
    <mergeCell ref="E8:E9"/>
    <mergeCell ref="F8:F9"/>
    <mergeCell ref="G8:G9"/>
  </mergeCells>
  <phoneticPr fontId="46" type="noConversion"/>
  <hyperlinks>
    <hyperlink ref="D4" r:id="rId1"/>
  </hyperlinks>
  <pageMargins left="0.31496062992125984" right="0.31496062992125984"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9"/>
  <sheetViews>
    <sheetView view="pageBreakPreview" topLeftCell="A19" zoomScaleNormal="100" zoomScaleSheetLayoutView="100" workbookViewId="0">
      <selection activeCell="AC17" sqref="AC17"/>
    </sheetView>
  </sheetViews>
  <sheetFormatPr defaultColWidth="11.19921875" defaultRowHeight="15" customHeight="1"/>
  <cols>
    <col min="1" max="1" width="4.796875" customWidth="1"/>
    <col min="2" max="2" width="7.3984375" customWidth="1"/>
    <col min="3" max="3" width="2.8984375" customWidth="1"/>
    <col min="4" max="4" width="6.09765625" customWidth="1"/>
    <col min="5" max="5" width="9.5" customWidth="1"/>
    <col min="6" max="6" width="9.09765625" customWidth="1"/>
    <col min="7" max="7" width="9.796875" customWidth="1"/>
    <col min="8" max="8" width="9.8984375" customWidth="1"/>
    <col min="9" max="9" width="3.5" customWidth="1"/>
    <col min="10" max="10" width="2.8984375" customWidth="1"/>
    <col min="11" max="11" width="3.59765625" customWidth="1"/>
    <col min="12" max="12" width="3.19921875" customWidth="1"/>
    <col min="13" max="13" width="2.8984375" customWidth="1"/>
    <col min="14" max="14" width="3.09765625" customWidth="1"/>
    <col min="15" max="15" width="4.19921875" customWidth="1"/>
    <col min="16" max="16" width="3.8984375" customWidth="1"/>
    <col min="17" max="17" width="3.69921875" customWidth="1"/>
    <col min="18" max="18" width="3.19921875" customWidth="1"/>
    <col min="19" max="19" width="2.8984375" customWidth="1"/>
    <col min="20" max="20" width="3.69921875" customWidth="1"/>
    <col min="21" max="22" width="2.8984375" customWidth="1"/>
    <col min="23" max="23" width="4.19921875" customWidth="1"/>
    <col min="24" max="26" width="6.796875" customWidth="1"/>
  </cols>
  <sheetData>
    <row r="1" spans="1:23" ht="15.75" customHeight="1">
      <c r="A1" s="134"/>
      <c r="B1" s="127"/>
      <c r="C1" s="127"/>
      <c r="D1" s="160" t="s">
        <v>228</v>
      </c>
      <c r="E1" s="127"/>
      <c r="F1" s="127"/>
      <c r="G1" s="127"/>
      <c r="H1" s="127"/>
      <c r="I1" s="127"/>
      <c r="J1" s="127"/>
      <c r="K1" s="127"/>
      <c r="L1" s="127"/>
      <c r="M1" s="127"/>
      <c r="N1" s="127"/>
      <c r="O1" s="127"/>
    </row>
    <row r="2" spans="1:23" ht="15.75" customHeight="1">
      <c r="A2" s="127"/>
      <c r="B2" s="127"/>
      <c r="C2" s="127"/>
      <c r="D2" s="160" t="s">
        <v>144</v>
      </c>
      <c r="E2" s="127"/>
      <c r="F2" s="127"/>
      <c r="G2" s="127"/>
      <c r="H2" s="127"/>
      <c r="I2" s="127"/>
      <c r="J2" s="127"/>
      <c r="K2" s="127"/>
      <c r="L2" s="127"/>
      <c r="M2" s="127"/>
      <c r="N2" s="127"/>
      <c r="O2" s="127"/>
    </row>
    <row r="3" spans="1:23" ht="15.75" customHeight="1">
      <c r="A3" s="127"/>
      <c r="B3" s="127"/>
      <c r="C3" s="127"/>
      <c r="D3" s="160" t="s">
        <v>145</v>
      </c>
      <c r="E3" s="127"/>
      <c r="F3" s="127"/>
      <c r="G3" s="127"/>
      <c r="H3" s="127"/>
      <c r="I3" s="127"/>
      <c r="J3" s="127"/>
      <c r="K3" s="127"/>
      <c r="L3" s="127"/>
      <c r="M3" s="127"/>
      <c r="N3" s="127"/>
      <c r="O3" s="127"/>
    </row>
    <row r="4" spans="1:23" ht="15.75" customHeight="1">
      <c r="A4" s="127"/>
      <c r="B4" s="127"/>
      <c r="C4" s="127"/>
      <c r="D4" s="160" t="s">
        <v>218</v>
      </c>
      <c r="E4" s="127"/>
      <c r="F4" s="127"/>
      <c r="G4" s="127"/>
      <c r="H4" s="127"/>
      <c r="I4" s="127"/>
      <c r="J4" s="127"/>
      <c r="K4" s="127"/>
      <c r="L4" s="127"/>
      <c r="M4" s="127"/>
      <c r="N4" s="127"/>
      <c r="O4" s="127"/>
    </row>
    <row r="5" spans="1:23" ht="15.75" customHeight="1">
      <c r="A5" s="127"/>
      <c r="B5" s="127"/>
      <c r="C5" s="127"/>
      <c r="D5" s="160" t="s">
        <v>217</v>
      </c>
      <c r="E5" s="127"/>
      <c r="F5" s="127"/>
      <c r="G5" s="127"/>
      <c r="H5" s="127"/>
      <c r="I5" s="127"/>
      <c r="J5" s="127"/>
      <c r="K5" s="127"/>
      <c r="L5" s="127"/>
      <c r="M5" s="127"/>
      <c r="N5" s="127"/>
      <c r="O5" s="127"/>
    </row>
    <row r="6" spans="1:23" ht="15.75" customHeight="1">
      <c r="A6" s="127"/>
      <c r="B6" s="127"/>
      <c r="C6" s="127"/>
      <c r="D6" s="160" t="s">
        <v>146</v>
      </c>
      <c r="E6" s="127"/>
      <c r="F6" s="127"/>
      <c r="G6" s="127"/>
      <c r="H6" s="127"/>
      <c r="I6" s="127"/>
      <c r="J6" s="127"/>
      <c r="K6" s="127"/>
      <c r="L6" s="127"/>
      <c r="M6" s="127"/>
      <c r="N6" s="127"/>
      <c r="O6" s="127"/>
    </row>
    <row r="7" spans="1:23" ht="19.5" customHeight="1">
      <c r="A7" s="133" t="s">
        <v>223</v>
      </c>
      <c r="B7" s="127"/>
      <c r="C7" s="127"/>
      <c r="D7" s="127"/>
      <c r="E7" s="127"/>
      <c r="F7" s="127"/>
      <c r="G7" s="127"/>
      <c r="H7" s="127"/>
      <c r="I7" s="127"/>
      <c r="J7" s="127"/>
      <c r="K7" s="127"/>
      <c r="L7" s="127"/>
      <c r="M7" s="127"/>
      <c r="N7" s="127"/>
      <c r="O7" s="127"/>
      <c r="Q7" s="151" t="s">
        <v>5</v>
      </c>
      <c r="R7" s="152" t="s">
        <v>6</v>
      </c>
      <c r="S7" s="151" t="s">
        <v>7</v>
      </c>
      <c r="T7" s="151" t="s">
        <v>8</v>
      </c>
      <c r="U7" s="151" t="s">
        <v>9</v>
      </c>
      <c r="V7" s="151" t="s">
        <v>10</v>
      </c>
      <c r="W7" s="149" t="s">
        <v>11</v>
      </c>
    </row>
    <row r="8" spans="1:23" ht="21.75" customHeight="1">
      <c r="A8" s="135" t="s">
        <v>12</v>
      </c>
      <c r="B8" s="137" t="s">
        <v>13</v>
      </c>
      <c r="C8" s="137" t="s">
        <v>14</v>
      </c>
      <c r="D8" s="137" t="s">
        <v>15</v>
      </c>
      <c r="E8" s="137" t="s">
        <v>16</v>
      </c>
      <c r="F8" s="137" t="s">
        <v>17</v>
      </c>
      <c r="G8" s="137" t="s">
        <v>18</v>
      </c>
      <c r="H8" s="137" t="s">
        <v>19</v>
      </c>
      <c r="I8" s="3" t="s">
        <v>20</v>
      </c>
      <c r="J8" s="151" t="s">
        <v>5</v>
      </c>
      <c r="K8" s="152" t="s">
        <v>6</v>
      </c>
      <c r="L8" s="151" t="s">
        <v>7</v>
      </c>
      <c r="M8" s="151" t="s">
        <v>8</v>
      </c>
      <c r="N8" s="151" t="s">
        <v>9</v>
      </c>
      <c r="O8" s="153" t="s">
        <v>10</v>
      </c>
      <c r="P8" s="149" t="s">
        <v>11</v>
      </c>
      <c r="Q8" s="150"/>
      <c r="R8" s="150"/>
      <c r="S8" s="150"/>
      <c r="T8" s="150"/>
      <c r="U8" s="150"/>
      <c r="V8" s="150"/>
      <c r="W8" s="150"/>
    </row>
    <row r="9" spans="1:23" ht="15.75" customHeight="1">
      <c r="A9" s="136"/>
      <c r="B9" s="136"/>
      <c r="C9" s="136"/>
      <c r="D9" s="136"/>
      <c r="E9" s="136"/>
      <c r="F9" s="136"/>
      <c r="G9" s="136"/>
      <c r="H9" s="136"/>
      <c r="I9" s="3" t="s">
        <v>21</v>
      </c>
      <c r="J9" s="136"/>
      <c r="K9" s="136"/>
      <c r="L9" s="136"/>
      <c r="M9" s="136"/>
      <c r="N9" s="136"/>
      <c r="O9" s="136"/>
      <c r="P9" s="150"/>
      <c r="Q9" s="136"/>
      <c r="R9" s="136"/>
      <c r="S9" s="136"/>
      <c r="T9" s="136"/>
      <c r="U9" s="136"/>
      <c r="V9" s="136"/>
      <c r="W9" s="136"/>
    </row>
    <row r="10" spans="1:23" ht="21.75" customHeight="1">
      <c r="A10" s="4">
        <v>1</v>
      </c>
      <c r="B10" s="11">
        <v>45534</v>
      </c>
      <c r="C10" s="12" t="s">
        <v>32</v>
      </c>
      <c r="D10" s="13" t="s">
        <v>23</v>
      </c>
      <c r="E10" s="18" t="s">
        <v>148</v>
      </c>
      <c r="F10" s="18" t="s">
        <v>149</v>
      </c>
      <c r="G10" s="18" t="s">
        <v>150</v>
      </c>
      <c r="H10" s="18" t="s">
        <v>35</v>
      </c>
      <c r="I10" s="19" t="s">
        <v>20</v>
      </c>
      <c r="J10" s="15">
        <v>5</v>
      </c>
      <c r="K10" s="14">
        <v>2</v>
      </c>
      <c r="L10" s="14">
        <v>1</v>
      </c>
      <c r="M10" s="14">
        <v>2.2999999999999998</v>
      </c>
      <c r="N10" s="14">
        <v>1</v>
      </c>
      <c r="O10" s="14"/>
      <c r="P10" s="16">
        <f t="shared" ref="P10:P14" si="0">W10</f>
        <v>648.5</v>
      </c>
      <c r="Q10" s="15">
        <f t="shared" ref="Q10:Q14" si="1">J10*70</f>
        <v>350</v>
      </c>
      <c r="R10" s="14">
        <f t="shared" ref="R10:R14" si="2">K10*55</f>
        <v>110</v>
      </c>
      <c r="S10" s="14">
        <f t="shared" ref="S10:S14" si="3">L10*25</f>
        <v>25</v>
      </c>
      <c r="T10" s="14">
        <f t="shared" ref="T10:T14" si="4">M10*45</f>
        <v>103.49999999999999</v>
      </c>
      <c r="U10" s="14">
        <f t="shared" ref="U10:U14" si="5">N10*60</f>
        <v>60</v>
      </c>
      <c r="V10" s="14">
        <f t="shared" ref="V10:V14" si="6">O10*150</f>
        <v>0</v>
      </c>
      <c r="W10" s="16">
        <f t="shared" ref="W10:W31" si="7">SUM(Q10:V10)</f>
        <v>648.5</v>
      </c>
    </row>
    <row r="11" spans="1:23" ht="21" customHeight="1">
      <c r="A11" s="4">
        <v>2</v>
      </c>
      <c r="B11" s="17">
        <v>45537</v>
      </c>
      <c r="C11" s="20" t="s">
        <v>36</v>
      </c>
      <c r="D11" s="13" t="s">
        <v>23</v>
      </c>
      <c r="E11" s="18" t="s">
        <v>151</v>
      </c>
      <c r="F11" s="13" t="s">
        <v>31</v>
      </c>
      <c r="G11" s="18" t="s">
        <v>152</v>
      </c>
      <c r="H11" s="13" t="s">
        <v>153</v>
      </c>
      <c r="I11" s="19"/>
      <c r="J11" s="15">
        <v>5</v>
      </c>
      <c r="K11" s="15">
        <v>2.2000000000000002</v>
      </c>
      <c r="L11" s="15">
        <v>1.5</v>
      </c>
      <c r="M11" s="15">
        <v>2.2999999999999998</v>
      </c>
      <c r="N11" s="15"/>
      <c r="O11" s="15"/>
      <c r="P11" s="16">
        <f t="shared" si="0"/>
        <v>612</v>
      </c>
      <c r="Q11" s="15">
        <f t="shared" si="1"/>
        <v>350</v>
      </c>
      <c r="R11" s="14">
        <f t="shared" si="2"/>
        <v>121.00000000000001</v>
      </c>
      <c r="S11" s="14">
        <f t="shared" si="3"/>
        <v>37.5</v>
      </c>
      <c r="T11" s="14">
        <f t="shared" si="4"/>
        <v>103.49999999999999</v>
      </c>
      <c r="U11" s="14">
        <f t="shared" si="5"/>
        <v>0</v>
      </c>
      <c r="V11" s="14">
        <f t="shared" si="6"/>
        <v>0</v>
      </c>
      <c r="W11" s="16">
        <f t="shared" si="7"/>
        <v>612</v>
      </c>
    </row>
    <row r="12" spans="1:23" ht="20.25" customHeight="1">
      <c r="A12" s="4">
        <v>3</v>
      </c>
      <c r="B12" s="17">
        <v>45538</v>
      </c>
      <c r="C12" s="5" t="s">
        <v>22</v>
      </c>
      <c r="D12" s="41" t="s">
        <v>23</v>
      </c>
      <c r="E12" s="41" t="s">
        <v>154</v>
      </c>
      <c r="F12" s="41" t="s">
        <v>42</v>
      </c>
      <c r="G12" s="41" t="s">
        <v>43</v>
      </c>
      <c r="H12" s="42" t="s">
        <v>44</v>
      </c>
      <c r="I12" s="19" t="s">
        <v>20</v>
      </c>
      <c r="J12" s="15">
        <v>5</v>
      </c>
      <c r="K12" s="14">
        <v>2</v>
      </c>
      <c r="L12" s="14">
        <v>1.7</v>
      </c>
      <c r="M12" s="14">
        <v>2.1</v>
      </c>
      <c r="N12" s="14">
        <v>1</v>
      </c>
      <c r="O12" s="14"/>
      <c r="P12" s="16">
        <f t="shared" si="0"/>
        <v>657</v>
      </c>
      <c r="Q12" s="15">
        <f t="shared" si="1"/>
        <v>350</v>
      </c>
      <c r="R12" s="14">
        <f t="shared" si="2"/>
        <v>110</v>
      </c>
      <c r="S12" s="14">
        <f t="shared" si="3"/>
        <v>42.5</v>
      </c>
      <c r="T12" s="14">
        <f t="shared" si="4"/>
        <v>94.5</v>
      </c>
      <c r="U12" s="14">
        <f t="shared" si="5"/>
        <v>60</v>
      </c>
      <c r="V12" s="14">
        <f t="shared" si="6"/>
        <v>0</v>
      </c>
      <c r="W12" s="16">
        <f t="shared" si="7"/>
        <v>657</v>
      </c>
    </row>
    <row r="13" spans="1:23" ht="21.75" customHeight="1">
      <c r="A13" s="4">
        <v>4</v>
      </c>
      <c r="B13" s="17">
        <v>45539</v>
      </c>
      <c r="C13" s="12" t="s">
        <v>28</v>
      </c>
      <c r="D13" s="109" t="s">
        <v>155</v>
      </c>
      <c r="E13" s="109" t="s">
        <v>222</v>
      </c>
      <c r="F13" s="13" t="s">
        <v>220</v>
      </c>
      <c r="G13" s="13" t="s">
        <v>45</v>
      </c>
      <c r="H13" s="13" t="s">
        <v>46</v>
      </c>
      <c r="I13" s="14" t="s">
        <v>21</v>
      </c>
      <c r="J13" s="22">
        <v>5</v>
      </c>
      <c r="K13" s="15">
        <v>2</v>
      </c>
      <c r="L13" s="15">
        <v>1.1000000000000001</v>
      </c>
      <c r="M13" s="15">
        <v>2</v>
      </c>
      <c r="N13" s="15"/>
      <c r="O13" s="15">
        <v>1</v>
      </c>
      <c r="P13" s="16">
        <f t="shared" si="0"/>
        <v>727.5</v>
      </c>
      <c r="Q13" s="15">
        <f t="shared" si="1"/>
        <v>350</v>
      </c>
      <c r="R13" s="14">
        <f t="shared" si="2"/>
        <v>110</v>
      </c>
      <c r="S13" s="14">
        <f t="shared" si="3"/>
        <v>27.500000000000004</v>
      </c>
      <c r="T13" s="14">
        <f t="shared" si="4"/>
        <v>90</v>
      </c>
      <c r="U13" s="14">
        <f t="shared" si="5"/>
        <v>0</v>
      </c>
      <c r="V13" s="14">
        <f t="shared" si="6"/>
        <v>150</v>
      </c>
      <c r="W13" s="16">
        <f t="shared" si="7"/>
        <v>727.5</v>
      </c>
    </row>
    <row r="14" spans="1:23" ht="22.5" customHeight="1">
      <c r="A14" s="4">
        <v>5</v>
      </c>
      <c r="B14" s="17">
        <v>45540</v>
      </c>
      <c r="C14" s="12" t="s">
        <v>29</v>
      </c>
      <c r="D14" s="13" t="s">
        <v>225</v>
      </c>
      <c r="E14" s="23" t="s">
        <v>156</v>
      </c>
      <c r="F14" s="13" t="s">
        <v>31</v>
      </c>
      <c r="G14" s="23" t="s">
        <v>157</v>
      </c>
      <c r="H14" s="40" t="s">
        <v>49</v>
      </c>
      <c r="I14" s="19" t="s">
        <v>50</v>
      </c>
      <c r="J14" s="22">
        <v>5</v>
      </c>
      <c r="K14" s="15">
        <v>2</v>
      </c>
      <c r="L14" s="15">
        <v>1.3</v>
      </c>
      <c r="M14" s="15">
        <v>2</v>
      </c>
      <c r="N14" s="15"/>
      <c r="O14" s="15">
        <v>1</v>
      </c>
      <c r="P14" s="16">
        <f t="shared" si="0"/>
        <v>732.5</v>
      </c>
      <c r="Q14" s="15">
        <f t="shared" si="1"/>
        <v>350</v>
      </c>
      <c r="R14" s="14">
        <f t="shared" si="2"/>
        <v>110</v>
      </c>
      <c r="S14" s="14">
        <f t="shared" si="3"/>
        <v>32.5</v>
      </c>
      <c r="T14" s="14">
        <f t="shared" si="4"/>
        <v>90</v>
      </c>
      <c r="U14" s="14">
        <f t="shared" si="5"/>
        <v>0</v>
      </c>
      <c r="V14" s="14">
        <f t="shared" si="6"/>
        <v>150</v>
      </c>
      <c r="W14" s="16">
        <f t="shared" si="7"/>
        <v>732.5</v>
      </c>
    </row>
    <row r="15" spans="1:23" ht="21" customHeight="1">
      <c r="A15" s="4">
        <v>6</v>
      </c>
      <c r="B15" s="17">
        <v>45541</v>
      </c>
      <c r="C15" s="12" t="s">
        <v>32</v>
      </c>
      <c r="D15" s="13" t="s">
        <v>23</v>
      </c>
      <c r="E15" s="13" t="s">
        <v>147</v>
      </c>
      <c r="F15" s="13" t="s">
        <v>25</v>
      </c>
      <c r="G15" s="13" t="s">
        <v>26</v>
      </c>
      <c r="H15" s="13" t="s">
        <v>27</v>
      </c>
      <c r="I15" s="6" t="s">
        <v>20</v>
      </c>
      <c r="J15" s="7">
        <v>5</v>
      </c>
      <c r="K15" s="8">
        <v>2</v>
      </c>
      <c r="L15" s="8">
        <v>1.5</v>
      </c>
      <c r="M15" s="8">
        <v>1.5</v>
      </c>
      <c r="N15" s="8">
        <v>1</v>
      </c>
      <c r="O15" s="8"/>
      <c r="P15" s="9">
        <f>W15</f>
        <v>665</v>
      </c>
      <c r="Q15" s="10">
        <f>J15*70</f>
        <v>350</v>
      </c>
      <c r="R15" s="8">
        <f>K15*75</f>
        <v>150</v>
      </c>
      <c r="S15" s="8">
        <f>L15*25</f>
        <v>37.5</v>
      </c>
      <c r="T15" s="8">
        <f>M15*45</f>
        <v>67.5</v>
      </c>
      <c r="U15" s="8">
        <f>N15*60</f>
        <v>60</v>
      </c>
      <c r="V15" s="8">
        <f>O15*150</f>
        <v>0</v>
      </c>
      <c r="W15" s="16">
        <f t="shared" si="7"/>
        <v>665</v>
      </c>
    </row>
    <row r="16" spans="1:23" ht="18.75" customHeight="1">
      <c r="A16" s="4">
        <v>7</v>
      </c>
      <c r="B16" s="17">
        <v>45544</v>
      </c>
      <c r="C16" s="12" t="s">
        <v>51</v>
      </c>
      <c r="D16" s="13" t="s">
        <v>23</v>
      </c>
      <c r="E16" s="13" t="s">
        <v>158</v>
      </c>
      <c r="F16" s="13" t="s">
        <v>31</v>
      </c>
      <c r="G16" s="12" t="s">
        <v>53</v>
      </c>
      <c r="H16" s="13" t="s">
        <v>54</v>
      </c>
      <c r="I16" s="26"/>
      <c r="J16" s="15">
        <v>5</v>
      </c>
      <c r="K16" s="14">
        <v>2.1</v>
      </c>
      <c r="L16" s="14">
        <v>1.5</v>
      </c>
      <c r="M16" s="14">
        <v>2.2999999999999998</v>
      </c>
      <c r="N16" s="14"/>
      <c r="O16" s="14"/>
      <c r="P16" s="16">
        <f t="shared" ref="P16:P30" si="8">W16</f>
        <v>606.5</v>
      </c>
      <c r="Q16" s="15">
        <f t="shared" ref="Q16:Q30" si="9">J16*70</f>
        <v>350</v>
      </c>
      <c r="R16" s="14">
        <f t="shared" ref="R16:R25" si="10">K16*55</f>
        <v>115.5</v>
      </c>
      <c r="S16" s="14">
        <f t="shared" ref="S16:S30" si="11">L16*25</f>
        <v>37.5</v>
      </c>
      <c r="T16" s="14">
        <f t="shared" ref="T16:T30" si="12">M16*45</f>
        <v>103.49999999999999</v>
      </c>
      <c r="U16" s="14">
        <f t="shared" ref="U16:U30" si="13">N16*60</f>
        <v>0</v>
      </c>
      <c r="V16" s="14">
        <f t="shared" ref="V16:V25" si="14">O16*150</f>
        <v>0</v>
      </c>
      <c r="W16" s="16">
        <f t="shared" si="7"/>
        <v>606.5</v>
      </c>
    </row>
    <row r="17" spans="1:23" ht="24.75" customHeight="1">
      <c r="A17" s="4">
        <v>8</v>
      </c>
      <c r="B17" s="17">
        <v>45545</v>
      </c>
      <c r="C17" s="12" t="s">
        <v>22</v>
      </c>
      <c r="D17" s="13" t="s">
        <v>40</v>
      </c>
      <c r="E17" s="13" t="s">
        <v>159</v>
      </c>
      <c r="F17" s="27" t="s">
        <v>56</v>
      </c>
      <c r="G17" s="28" t="s">
        <v>160</v>
      </c>
      <c r="H17" s="13" t="s">
        <v>58</v>
      </c>
      <c r="I17" s="14" t="s">
        <v>20</v>
      </c>
      <c r="J17" s="15">
        <v>5</v>
      </c>
      <c r="K17" s="14">
        <v>2</v>
      </c>
      <c r="L17" s="14">
        <v>1.7</v>
      </c>
      <c r="M17" s="14">
        <v>2.5</v>
      </c>
      <c r="N17" s="14">
        <v>1</v>
      </c>
      <c r="O17" s="14"/>
      <c r="P17" s="16">
        <f t="shared" si="8"/>
        <v>675</v>
      </c>
      <c r="Q17" s="15">
        <f t="shared" si="9"/>
        <v>350</v>
      </c>
      <c r="R17" s="14">
        <f t="shared" si="10"/>
        <v>110</v>
      </c>
      <c r="S17" s="14">
        <f t="shared" si="11"/>
        <v>42.5</v>
      </c>
      <c r="T17" s="14">
        <f t="shared" si="12"/>
        <v>112.5</v>
      </c>
      <c r="U17" s="14">
        <f t="shared" si="13"/>
        <v>60</v>
      </c>
      <c r="V17" s="14">
        <f t="shared" si="14"/>
        <v>0</v>
      </c>
      <c r="W17" s="16">
        <f t="shared" si="7"/>
        <v>675</v>
      </c>
    </row>
    <row r="18" spans="1:23" ht="24" customHeight="1">
      <c r="A18" s="4">
        <v>9</v>
      </c>
      <c r="B18" s="17">
        <v>45546</v>
      </c>
      <c r="C18" s="12" t="s">
        <v>28</v>
      </c>
      <c r="D18" s="128" t="s">
        <v>59</v>
      </c>
      <c r="E18" s="129"/>
      <c r="F18" s="13" t="s">
        <v>60</v>
      </c>
      <c r="G18" s="13" t="s">
        <v>161</v>
      </c>
      <c r="H18" s="13" t="s">
        <v>162</v>
      </c>
      <c r="I18" s="14" t="s">
        <v>21</v>
      </c>
      <c r="J18" s="15">
        <v>5</v>
      </c>
      <c r="K18" s="15">
        <v>2</v>
      </c>
      <c r="L18" s="15">
        <v>1.3</v>
      </c>
      <c r="M18" s="15">
        <v>2</v>
      </c>
      <c r="N18" s="15"/>
      <c r="O18" s="15">
        <v>1</v>
      </c>
      <c r="P18" s="16">
        <f t="shared" si="8"/>
        <v>732.5</v>
      </c>
      <c r="Q18" s="15">
        <f t="shared" si="9"/>
        <v>350</v>
      </c>
      <c r="R18" s="14">
        <f t="shared" si="10"/>
        <v>110</v>
      </c>
      <c r="S18" s="14">
        <f t="shared" si="11"/>
        <v>32.5</v>
      </c>
      <c r="T18" s="14">
        <f t="shared" si="12"/>
        <v>90</v>
      </c>
      <c r="U18" s="14">
        <f t="shared" si="13"/>
        <v>0</v>
      </c>
      <c r="V18" s="14">
        <f t="shared" si="14"/>
        <v>150</v>
      </c>
      <c r="W18" s="16">
        <f t="shared" si="7"/>
        <v>732.5</v>
      </c>
    </row>
    <row r="19" spans="1:23" ht="21.75" customHeight="1">
      <c r="A19" s="4">
        <v>10</v>
      </c>
      <c r="B19" s="17">
        <v>45547</v>
      </c>
      <c r="C19" s="12" t="s">
        <v>29</v>
      </c>
      <c r="D19" s="13" t="s">
        <v>30</v>
      </c>
      <c r="E19" s="19" t="s">
        <v>163</v>
      </c>
      <c r="F19" s="13" t="s">
        <v>31</v>
      </c>
      <c r="G19" s="28" t="s">
        <v>63</v>
      </c>
      <c r="H19" s="125" t="s">
        <v>231</v>
      </c>
      <c r="I19" s="19"/>
      <c r="J19" s="15">
        <v>5</v>
      </c>
      <c r="K19" s="15">
        <v>2.2000000000000002</v>
      </c>
      <c r="L19" s="15">
        <v>1.7</v>
      </c>
      <c r="M19" s="15">
        <v>2.2999999999999998</v>
      </c>
      <c r="N19" s="15"/>
      <c r="O19" s="15"/>
      <c r="P19" s="16">
        <f t="shared" si="8"/>
        <v>617</v>
      </c>
      <c r="Q19" s="15">
        <f t="shared" si="9"/>
        <v>350</v>
      </c>
      <c r="R19" s="14">
        <f t="shared" si="10"/>
        <v>121.00000000000001</v>
      </c>
      <c r="S19" s="14">
        <f t="shared" si="11"/>
        <v>42.5</v>
      </c>
      <c r="T19" s="14">
        <f t="shared" si="12"/>
        <v>103.49999999999999</v>
      </c>
      <c r="U19" s="14">
        <f t="shared" si="13"/>
        <v>0</v>
      </c>
      <c r="V19" s="14">
        <f t="shared" si="14"/>
        <v>0</v>
      </c>
      <c r="W19" s="16">
        <f t="shared" si="7"/>
        <v>617</v>
      </c>
    </row>
    <row r="20" spans="1:23" ht="25.5" customHeight="1">
      <c r="A20" s="4">
        <v>11</v>
      </c>
      <c r="B20" s="17">
        <v>45548</v>
      </c>
      <c r="C20" s="12" t="s">
        <v>32</v>
      </c>
      <c r="D20" s="13" t="s">
        <v>23</v>
      </c>
      <c r="E20" s="28" t="s">
        <v>164</v>
      </c>
      <c r="F20" s="13" t="s">
        <v>65</v>
      </c>
      <c r="G20" s="13" t="s">
        <v>165</v>
      </c>
      <c r="H20" s="13" t="s">
        <v>67</v>
      </c>
      <c r="I20" s="14" t="s">
        <v>20</v>
      </c>
      <c r="J20" s="15">
        <v>5</v>
      </c>
      <c r="K20" s="15">
        <v>2.1</v>
      </c>
      <c r="L20" s="15">
        <v>1.4</v>
      </c>
      <c r="M20" s="15">
        <v>2.2999999999999998</v>
      </c>
      <c r="N20" s="15">
        <v>1</v>
      </c>
      <c r="O20" s="15"/>
      <c r="P20" s="16">
        <f t="shared" si="8"/>
        <v>664</v>
      </c>
      <c r="Q20" s="15">
        <f t="shared" si="9"/>
        <v>350</v>
      </c>
      <c r="R20" s="14">
        <f t="shared" si="10"/>
        <v>115.5</v>
      </c>
      <c r="S20" s="14">
        <f t="shared" si="11"/>
        <v>35</v>
      </c>
      <c r="T20" s="14">
        <f t="shared" si="12"/>
        <v>103.49999999999999</v>
      </c>
      <c r="U20" s="14">
        <f t="shared" si="13"/>
        <v>60</v>
      </c>
      <c r="V20" s="14">
        <f t="shared" si="14"/>
        <v>0</v>
      </c>
      <c r="W20" s="16">
        <f t="shared" si="7"/>
        <v>664</v>
      </c>
    </row>
    <row r="21" spans="1:23" ht="24" customHeight="1">
      <c r="A21" s="4">
        <v>12</v>
      </c>
      <c r="B21" s="29">
        <v>45551</v>
      </c>
      <c r="C21" s="30" t="s">
        <v>36</v>
      </c>
      <c r="D21" s="13" t="s">
        <v>23</v>
      </c>
      <c r="E21" s="31" t="s">
        <v>166</v>
      </c>
      <c r="F21" s="13" t="s">
        <v>31</v>
      </c>
      <c r="G21" s="31" t="s">
        <v>77</v>
      </c>
      <c r="H21" s="32" t="s">
        <v>70</v>
      </c>
      <c r="I21" s="33"/>
      <c r="J21" s="22">
        <v>5</v>
      </c>
      <c r="K21" s="15">
        <v>2.2000000000000002</v>
      </c>
      <c r="L21" s="15">
        <v>1.1000000000000001</v>
      </c>
      <c r="M21" s="15">
        <v>2</v>
      </c>
      <c r="N21" s="15"/>
      <c r="O21" s="15"/>
      <c r="P21" s="16">
        <f t="shared" si="8"/>
        <v>588.5</v>
      </c>
      <c r="Q21" s="15">
        <f t="shared" si="9"/>
        <v>350</v>
      </c>
      <c r="R21" s="14">
        <f t="shared" si="10"/>
        <v>121.00000000000001</v>
      </c>
      <c r="S21" s="14">
        <f t="shared" si="11"/>
        <v>27.500000000000004</v>
      </c>
      <c r="T21" s="14">
        <f t="shared" si="12"/>
        <v>90</v>
      </c>
      <c r="U21" s="14">
        <f t="shared" si="13"/>
        <v>0</v>
      </c>
      <c r="V21" s="14">
        <f t="shared" si="14"/>
        <v>0</v>
      </c>
      <c r="W21" s="16">
        <f t="shared" si="7"/>
        <v>588.5</v>
      </c>
    </row>
    <row r="22" spans="1:23" ht="19.5" customHeight="1">
      <c r="A22" s="4">
        <v>13</v>
      </c>
      <c r="B22" s="29">
        <v>45552</v>
      </c>
      <c r="C22" s="34" t="s">
        <v>22</v>
      </c>
      <c r="D22" s="128" t="s">
        <v>209</v>
      </c>
      <c r="E22" s="140"/>
      <c r="F22" s="140"/>
      <c r="G22" s="140"/>
      <c r="H22" s="141"/>
      <c r="I22" s="14"/>
      <c r="J22" s="15"/>
      <c r="K22" s="15"/>
      <c r="L22" s="15"/>
      <c r="M22" s="15"/>
      <c r="N22" s="15"/>
      <c r="O22" s="15"/>
      <c r="P22" s="16"/>
      <c r="Q22" s="15"/>
      <c r="R22" s="14"/>
      <c r="S22" s="14"/>
      <c r="T22" s="14"/>
      <c r="U22" s="14"/>
      <c r="V22" s="14"/>
      <c r="W22" s="16"/>
    </row>
    <row r="23" spans="1:23" ht="21" customHeight="1">
      <c r="A23" s="4">
        <v>14</v>
      </c>
      <c r="B23" s="29">
        <v>45553</v>
      </c>
      <c r="C23" s="12" t="s">
        <v>28</v>
      </c>
      <c r="D23" s="110" t="s">
        <v>23</v>
      </c>
      <c r="E23" s="117" t="s">
        <v>202</v>
      </c>
      <c r="F23" s="117" t="s">
        <v>76</v>
      </c>
      <c r="G23" s="112" t="s">
        <v>77</v>
      </c>
      <c r="H23" s="113" t="s">
        <v>39</v>
      </c>
      <c r="I23" s="14" t="s">
        <v>21</v>
      </c>
      <c r="J23" s="15">
        <v>5</v>
      </c>
      <c r="K23" s="15">
        <v>2</v>
      </c>
      <c r="L23" s="15">
        <v>1.5</v>
      </c>
      <c r="M23" s="15">
        <v>2</v>
      </c>
      <c r="N23" s="15"/>
      <c r="O23" s="15">
        <v>1</v>
      </c>
      <c r="P23" s="16">
        <f t="shared" si="8"/>
        <v>737.5</v>
      </c>
      <c r="Q23" s="15">
        <f t="shared" si="9"/>
        <v>350</v>
      </c>
      <c r="R23" s="14">
        <f t="shared" si="10"/>
        <v>110</v>
      </c>
      <c r="S23" s="14">
        <f t="shared" si="11"/>
        <v>37.5</v>
      </c>
      <c r="T23" s="14">
        <f t="shared" si="12"/>
        <v>90</v>
      </c>
      <c r="U23" s="14">
        <f t="shared" si="13"/>
        <v>0</v>
      </c>
      <c r="V23" s="14">
        <f t="shared" si="14"/>
        <v>150</v>
      </c>
      <c r="W23" s="16">
        <f t="shared" si="7"/>
        <v>737.5</v>
      </c>
    </row>
    <row r="24" spans="1:23" ht="21" customHeight="1">
      <c r="A24" s="4">
        <v>15</v>
      </c>
      <c r="B24" s="29">
        <v>45554</v>
      </c>
      <c r="C24" s="12" t="s">
        <v>29</v>
      </c>
      <c r="D24" s="13" t="s">
        <v>30</v>
      </c>
      <c r="E24" s="35" t="s">
        <v>167</v>
      </c>
      <c r="F24" s="13" t="s">
        <v>31</v>
      </c>
      <c r="G24" s="36" t="s">
        <v>78</v>
      </c>
      <c r="H24" s="35" t="s">
        <v>79</v>
      </c>
      <c r="I24" s="19"/>
      <c r="J24" s="15">
        <v>5</v>
      </c>
      <c r="K24" s="15">
        <v>2.2000000000000002</v>
      </c>
      <c r="L24" s="15">
        <v>1.7</v>
      </c>
      <c r="M24" s="15">
        <v>2.2000000000000002</v>
      </c>
      <c r="N24" s="15"/>
      <c r="O24" s="15"/>
      <c r="P24" s="16">
        <f t="shared" si="8"/>
        <v>612.5</v>
      </c>
      <c r="Q24" s="15">
        <f t="shared" si="9"/>
        <v>350</v>
      </c>
      <c r="R24" s="14">
        <f t="shared" si="10"/>
        <v>121.00000000000001</v>
      </c>
      <c r="S24" s="14">
        <f t="shared" si="11"/>
        <v>42.5</v>
      </c>
      <c r="T24" s="14">
        <f t="shared" si="12"/>
        <v>99.000000000000014</v>
      </c>
      <c r="U24" s="14">
        <f t="shared" si="13"/>
        <v>0</v>
      </c>
      <c r="V24" s="14">
        <f t="shared" si="14"/>
        <v>0</v>
      </c>
      <c r="W24" s="16">
        <f t="shared" si="7"/>
        <v>612.5</v>
      </c>
    </row>
    <row r="25" spans="1:23" ht="21" customHeight="1">
      <c r="A25" s="4">
        <v>16</v>
      </c>
      <c r="B25" s="29">
        <v>45555</v>
      </c>
      <c r="C25" s="12" t="s">
        <v>32</v>
      </c>
      <c r="D25" s="13" t="s">
        <v>23</v>
      </c>
      <c r="E25" s="35" t="s">
        <v>168</v>
      </c>
      <c r="F25" s="35" t="s">
        <v>81</v>
      </c>
      <c r="G25" s="31" t="s">
        <v>69</v>
      </c>
      <c r="H25" s="35" t="s">
        <v>169</v>
      </c>
      <c r="I25" s="14" t="s">
        <v>20</v>
      </c>
      <c r="J25" s="15">
        <v>5</v>
      </c>
      <c r="K25" s="15">
        <v>2.2000000000000002</v>
      </c>
      <c r="L25" s="15">
        <v>1.7</v>
      </c>
      <c r="M25" s="15">
        <v>2.2000000000000002</v>
      </c>
      <c r="N25" s="15">
        <v>1</v>
      </c>
      <c r="O25" s="15"/>
      <c r="P25" s="16">
        <f t="shared" si="8"/>
        <v>672.5</v>
      </c>
      <c r="Q25" s="15">
        <f t="shared" si="9"/>
        <v>350</v>
      </c>
      <c r="R25" s="14">
        <f t="shared" si="10"/>
        <v>121.00000000000001</v>
      </c>
      <c r="S25" s="14">
        <f t="shared" si="11"/>
        <v>42.5</v>
      </c>
      <c r="T25" s="14">
        <f t="shared" si="12"/>
        <v>99.000000000000014</v>
      </c>
      <c r="U25" s="14">
        <f t="shared" si="13"/>
        <v>60</v>
      </c>
      <c r="V25" s="14">
        <f t="shared" si="14"/>
        <v>0</v>
      </c>
      <c r="W25" s="16">
        <f t="shared" si="7"/>
        <v>672.5</v>
      </c>
    </row>
    <row r="26" spans="1:23" ht="21" customHeight="1">
      <c r="A26" s="4">
        <v>17</v>
      </c>
      <c r="B26" s="17">
        <v>45558</v>
      </c>
      <c r="C26" s="30" t="s">
        <v>36</v>
      </c>
      <c r="D26" s="13" t="s">
        <v>23</v>
      </c>
      <c r="E26" s="38" t="s">
        <v>170</v>
      </c>
      <c r="F26" s="13" t="s">
        <v>31</v>
      </c>
      <c r="G26" s="13" t="s">
        <v>171</v>
      </c>
      <c r="H26" s="13" t="s">
        <v>85</v>
      </c>
      <c r="I26" s="37"/>
      <c r="J26" s="15">
        <v>5</v>
      </c>
      <c r="K26" s="15">
        <v>2.2000000000000002</v>
      </c>
      <c r="L26" s="15">
        <v>1.7</v>
      </c>
      <c r="M26" s="15">
        <v>2.2000000000000002</v>
      </c>
      <c r="N26" s="15"/>
      <c r="O26" s="15"/>
      <c r="P26" s="16">
        <f t="shared" si="8"/>
        <v>656.5</v>
      </c>
      <c r="Q26" s="15">
        <f t="shared" si="9"/>
        <v>350</v>
      </c>
      <c r="R26" s="14">
        <f t="shared" ref="R26:R28" si="15">K26*75</f>
        <v>165</v>
      </c>
      <c r="S26" s="14">
        <f t="shared" si="11"/>
        <v>42.5</v>
      </c>
      <c r="T26" s="14">
        <f t="shared" si="12"/>
        <v>99.000000000000014</v>
      </c>
      <c r="U26" s="14">
        <f t="shared" si="13"/>
        <v>0</v>
      </c>
      <c r="V26" s="14">
        <f t="shared" ref="V26:V28" si="16">O26*120</f>
        <v>0</v>
      </c>
      <c r="W26" s="16">
        <f t="shared" si="7"/>
        <v>656.5</v>
      </c>
    </row>
    <row r="27" spans="1:23" ht="21" customHeight="1">
      <c r="A27" s="4">
        <v>18</v>
      </c>
      <c r="B27" s="17">
        <v>45559</v>
      </c>
      <c r="C27" s="38" t="s">
        <v>22</v>
      </c>
      <c r="D27" s="13" t="s">
        <v>227</v>
      </c>
      <c r="E27" s="13" t="s">
        <v>172</v>
      </c>
      <c r="F27" s="13" t="s">
        <v>48</v>
      </c>
      <c r="G27" s="13" t="s">
        <v>87</v>
      </c>
      <c r="H27" s="13" t="s">
        <v>173</v>
      </c>
      <c r="I27" s="19" t="s">
        <v>20</v>
      </c>
      <c r="J27" s="15">
        <v>5</v>
      </c>
      <c r="K27" s="14">
        <v>2.2000000000000002</v>
      </c>
      <c r="L27" s="14">
        <v>1.7</v>
      </c>
      <c r="M27" s="14">
        <v>2.2000000000000002</v>
      </c>
      <c r="N27" s="14">
        <v>1</v>
      </c>
      <c r="O27" s="14"/>
      <c r="P27" s="39">
        <f t="shared" si="8"/>
        <v>716.5</v>
      </c>
      <c r="Q27" s="15">
        <f t="shared" si="9"/>
        <v>350</v>
      </c>
      <c r="R27" s="14">
        <f t="shared" si="15"/>
        <v>165</v>
      </c>
      <c r="S27" s="14">
        <f t="shared" si="11"/>
        <v>42.5</v>
      </c>
      <c r="T27" s="14">
        <f t="shared" si="12"/>
        <v>99.000000000000014</v>
      </c>
      <c r="U27" s="14">
        <f t="shared" si="13"/>
        <v>60</v>
      </c>
      <c r="V27" s="14">
        <f t="shared" si="16"/>
        <v>0</v>
      </c>
      <c r="W27" s="16">
        <f t="shared" si="7"/>
        <v>716.5</v>
      </c>
    </row>
    <row r="28" spans="1:23" ht="21" customHeight="1">
      <c r="A28" s="4">
        <v>19</v>
      </c>
      <c r="B28" s="17">
        <v>45560</v>
      </c>
      <c r="C28" s="84" t="s">
        <v>28</v>
      </c>
      <c r="D28" s="161" t="s">
        <v>174</v>
      </c>
      <c r="E28" s="162"/>
      <c r="F28" s="85" t="s">
        <v>175</v>
      </c>
      <c r="G28" s="86" t="s">
        <v>90</v>
      </c>
      <c r="H28" s="87" t="s">
        <v>91</v>
      </c>
      <c r="I28" s="88" t="s">
        <v>21</v>
      </c>
      <c r="J28" s="15">
        <v>5</v>
      </c>
      <c r="K28" s="14">
        <v>2.2000000000000002</v>
      </c>
      <c r="L28" s="14">
        <v>1.7</v>
      </c>
      <c r="M28" s="14">
        <v>2.2000000000000002</v>
      </c>
      <c r="N28" s="14"/>
      <c r="O28" s="15">
        <v>1</v>
      </c>
      <c r="P28" s="39">
        <f t="shared" si="8"/>
        <v>776.5</v>
      </c>
      <c r="Q28" s="15">
        <f t="shared" si="9"/>
        <v>350</v>
      </c>
      <c r="R28" s="14">
        <f t="shared" si="15"/>
        <v>165</v>
      </c>
      <c r="S28" s="14">
        <f t="shared" si="11"/>
        <v>42.5</v>
      </c>
      <c r="T28" s="14">
        <f t="shared" si="12"/>
        <v>99.000000000000014</v>
      </c>
      <c r="U28" s="14">
        <f t="shared" si="13"/>
        <v>0</v>
      </c>
      <c r="V28" s="14">
        <f t="shared" si="16"/>
        <v>120</v>
      </c>
      <c r="W28" s="16">
        <f t="shared" si="7"/>
        <v>776.5</v>
      </c>
    </row>
    <row r="29" spans="1:23" ht="21" customHeight="1">
      <c r="A29" s="4">
        <v>20</v>
      </c>
      <c r="B29" s="17">
        <v>45561</v>
      </c>
      <c r="C29" s="95" t="s">
        <v>29</v>
      </c>
      <c r="D29" s="97" t="s">
        <v>30</v>
      </c>
      <c r="E29" s="96" t="s">
        <v>201</v>
      </c>
      <c r="F29" s="97" t="s">
        <v>31</v>
      </c>
      <c r="G29" s="96" t="s">
        <v>92</v>
      </c>
      <c r="H29" s="96" t="s">
        <v>93</v>
      </c>
      <c r="I29" s="98"/>
      <c r="J29" s="101">
        <v>5</v>
      </c>
      <c r="K29" s="89">
        <v>2</v>
      </c>
      <c r="L29" s="89">
        <v>1.1000000000000001</v>
      </c>
      <c r="M29" s="89">
        <v>2</v>
      </c>
      <c r="N29" s="89"/>
      <c r="O29" s="89"/>
      <c r="P29" s="102">
        <f t="shared" si="8"/>
        <v>577.5</v>
      </c>
      <c r="Q29" s="89">
        <f t="shared" si="9"/>
        <v>350</v>
      </c>
      <c r="R29" s="90">
        <f>K29*55</f>
        <v>110</v>
      </c>
      <c r="S29" s="90">
        <f t="shared" si="11"/>
        <v>27.500000000000004</v>
      </c>
      <c r="T29" s="90">
        <f t="shared" si="12"/>
        <v>90</v>
      </c>
      <c r="U29" s="90">
        <f t="shared" si="13"/>
        <v>0</v>
      </c>
      <c r="V29" s="90">
        <f>O29*150</f>
        <v>0</v>
      </c>
      <c r="W29" s="16">
        <f t="shared" si="7"/>
        <v>577.5</v>
      </c>
    </row>
    <row r="30" spans="1:23" ht="21" customHeight="1">
      <c r="A30" s="4">
        <v>21</v>
      </c>
      <c r="B30" s="17">
        <v>45562</v>
      </c>
      <c r="C30" s="95" t="s">
        <v>203</v>
      </c>
      <c r="D30" s="24" t="s">
        <v>23</v>
      </c>
      <c r="E30" s="71" t="s">
        <v>94</v>
      </c>
      <c r="F30" s="21" t="s">
        <v>95</v>
      </c>
      <c r="G30" s="21" t="s">
        <v>96</v>
      </c>
      <c r="H30" s="21" t="s">
        <v>97</v>
      </c>
      <c r="I30" s="43" t="s">
        <v>20</v>
      </c>
      <c r="J30" s="15">
        <v>5</v>
      </c>
      <c r="K30" s="15">
        <v>2.2000000000000002</v>
      </c>
      <c r="L30" s="15">
        <v>1.5</v>
      </c>
      <c r="M30" s="15">
        <v>2.2999999999999998</v>
      </c>
      <c r="N30" s="15">
        <v>1</v>
      </c>
      <c r="O30" s="15"/>
      <c r="P30" s="102">
        <f t="shared" si="8"/>
        <v>672</v>
      </c>
      <c r="Q30" s="89">
        <f t="shared" si="9"/>
        <v>350</v>
      </c>
      <c r="R30" s="90">
        <f>K30*55</f>
        <v>121.00000000000001</v>
      </c>
      <c r="S30" s="90">
        <f t="shared" si="11"/>
        <v>37.5</v>
      </c>
      <c r="T30" s="90">
        <f t="shared" si="12"/>
        <v>103.49999999999999</v>
      </c>
      <c r="U30" s="90">
        <f t="shared" si="13"/>
        <v>60</v>
      </c>
      <c r="V30" s="90">
        <f>O30*150</f>
        <v>0</v>
      </c>
      <c r="W30" s="16">
        <f t="shared" si="7"/>
        <v>672</v>
      </c>
    </row>
    <row r="31" spans="1:23" s="104" customFormat="1" ht="21" customHeight="1">
      <c r="A31" s="4">
        <v>22</v>
      </c>
      <c r="B31" s="94">
        <v>45565</v>
      </c>
      <c r="C31" s="30" t="s">
        <v>36</v>
      </c>
      <c r="D31" s="19" t="s">
        <v>213</v>
      </c>
      <c r="E31" s="118" t="s">
        <v>216</v>
      </c>
      <c r="F31" s="38" t="s">
        <v>215</v>
      </c>
      <c r="G31" s="13" t="s">
        <v>214</v>
      </c>
      <c r="H31" s="38" t="s">
        <v>46</v>
      </c>
      <c r="I31" s="43"/>
      <c r="J31" s="108">
        <v>5</v>
      </c>
      <c r="K31" s="108">
        <v>2</v>
      </c>
      <c r="L31" s="108">
        <v>1.6</v>
      </c>
      <c r="M31" s="108">
        <v>2</v>
      </c>
      <c r="N31" s="108"/>
      <c r="O31" s="108"/>
      <c r="P31" s="72">
        <f>W31</f>
        <v>630</v>
      </c>
      <c r="Q31" s="15">
        <f>J31*70</f>
        <v>350</v>
      </c>
      <c r="R31" s="14">
        <f>K31*75</f>
        <v>150</v>
      </c>
      <c r="S31" s="14">
        <f>L31*25</f>
        <v>40</v>
      </c>
      <c r="T31" s="14">
        <f>M31*45</f>
        <v>90</v>
      </c>
      <c r="U31" s="14">
        <f>N31*60</f>
        <v>0</v>
      </c>
      <c r="V31" s="14">
        <f>O31*150</f>
        <v>0</v>
      </c>
      <c r="W31" s="16">
        <f t="shared" si="7"/>
        <v>630</v>
      </c>
    </row>
    <row r="32" spans="1:23" ht="15.75" customHeight="1">
      <c r="A32" s="156" t="s">
        <v>98</v>
      </c>
      <c r="B32" s="157"/>
      <c r="C32" s="157"/>
      <c r="D32" s="157"/>
      <c r="E32" s="157"/>
      <c r="F32" s="157"/>
      <c r="G32" s="157"/>
      <c r="H32" s="158"/>
      <c r="I32" s="44"/>
      <c r="J32" s="45">
        <f t="shared" ref="J32:W32" si="17">SUM(J10:J31)/21</f>
        <v>5</v>
      </c>
      <c r="K32" s="45">
        <f t="shared" si="17"/>
        <v>2.0952380952380958</v>
      </c>
      <c r="L32" s="45">
        <f t="shared" si="17"/>
        <v>1.4761904761904763</v>
      </c>
      <c r="M32" s="45">
        <f t="shared" si="17"/>
        <v>2.1380952380952385</v>
      </c>
      <c r="N32" s="45">
        <f t="shared" si="17"/>
        <v>0.38095238095238093</v>
      </c>
      <c r="O32" s="45">
        <f t="shared" si="17"/>
        <v>0.23809523809523808</v>
      </c>
      <c r="P32" s="46">
        <f t="shared" si="17"/>
        <v>665.59523809523807</v>
      </c>
      <c r="Q32" s="91">
        <f t="shared" si="17"/>
        <v>350</v>
      </c>
      <c r="R32" s="92">
        <f t="shared" si="17"/>
        <v>125.33333333333333</v>
      </c>
      <c r="S32" s="45">
        <f t="shared" si="17"/>
        <v>36.904761904761905</v>
      </c>
      <c r="T32" s="45">
        <f t="shared" si="17"/>
        <v>96.214285714285708</v>
      </c>
      <c r="U32" s="45">
        <f t="shared" si="17"/>
        <v>22.857142857142858</v>
      </c>
      <c r="V32" s="45">
        <f t="shared" si="17"/>
        <v>34.285714285714285</v>
      </c>
      <c r="W32" s="93">
        <f t="shared" si="17"/>
        <v>665.59523809523807</v>
      </c>
    </row>
    <row r="33" spans="1:24" ht="15.75" customHeight="1">
      <c r="A33" s="47" t="s">
        <v>99</v>
      </c>
      <c r="B33" s="47"/>
      <c r="C33" s="47"/>
      <c r="D33" s="47"/>
      <c r="E33" s="47"/>
      <c r="F33" s="47"/>
      <c r="G33" s="47"/>
      <c r="H33" s="48"/>
      <c r="I33" s="48"/>
      <c r="J33" s="49"/>
      <c r="K33" s="49"/>
      <c r="L33" s="49"/>
      <c r="M33" s="49"/>
      <c r="N33" s="49"/>
      <c r="O33" s="49"/>
      <c r="P33" s="50"/>
      <c r="Q33" s="51"/>
      <c r="R33" s="48"/>
      <c r="S33" s="48"/>
      <c r="T33" s="48"/>
      <c r="U33" s="48"/>
      <c r="V33" s="48"/>
      <c r="W33" s="48"/>
    </row>
    <row r="34" spans="1:24" ht="15.75" customHeight="1">
      <c r="A34" s="52" t="s">
        <v>100</v>
      </c>
      <c r="B34" s="47"/>
      <c r="C34" s="47"/>
      <c r="D34" s="47"/>
      <c r="E34" s="47"/>
      <c r="H34" s="48"/>
      <c r="I34" s="48"/>
      <c r="J34" s="49"/>
      <c r="K34" s="49"/>
      <c r="L34" s="49"/>
      <c r="M34" s="49"/>
      <c r="N34" s="49"/>
      <c r="O34" s="49"/>
    </row>
    <row r="35" spans="1:24" ht="15.75" customHeight="1">
      <c r="A35" s="52" t="s">
        <v>101</v>
      </c>
      <c r="B35" s="47"/>
      <c r="C35" s="47"/>
      <c r="D35" s="47"/>
      <c r="E35" s="47"/>
      <c r="F35" s="47"/>
      <c r="G35" s="47"/>
      <c r="H35" s="48"/>
      <c r="I35" s="48"/>
      <c r="J35" s="49"/>
      <c r="K35" s="49"/>
      <c r="L35" s="49"/>
      <c r="M35" s="49"/>
      <c r="N35" s="49"/>
      <c r="O35" s="49"/>
    </row>
    <row r="36" spans="1:24" ht="15.75" customHeight="1">
      <c r="A36" s="154" t="s">
        <v>102</v>
      </c>
      <c r="B36" s="127"/>
      <c r="C36" s="47"/>
      <c r="D36" s="47"/>
      <c r="E36" s="47"/>
      <c r="F36" s="47"/>
      <c r="G36" s="47"/>
      <c r="H36" s="47"/>
      <c r="I36" s="47"/>
      <c r="J36" s="47"/>
      <c r="K36" s="47"/>
      <c r="L36" s="47"/>
      <c r="M36" s="47"/>
      <c r="N36" s="47"/>
      <c r="O36" s="47"/>
      <c r="P36" s="47"/>
      <c r="S36" s="53"/>
      <c r="T36" s="54"/>
      <c r="U36" s="54"/>
      <c r="V36" s="54"/>
      <c r="W36" s="48"/>
      <c r="X36" s="48"/>
    </row>
    <row r="37" spans="1:24" ht="15.75" customHeight="1">
      <c r="A37" s="155" t="s">
        <v>103</v>
      </c>
      <c r="B37" s="127"/>
      <c r="C37" s="48" t="s">
        <v>104</v>
      </c>
      <c r="D37" s="48"/>
      <c r="E37" s="48"/>
      <c r="F37" s="48"/>
      <c r="G37" s="48"/>
      <c r="H37" s="48"/>
      <c r="I37" s="48"/>
      <c r="J37" s="48"/>
      <c r="K37" s="48"/>
      <c r="L37" s="48"/>
      <c r="M37" s="48"/>
      <c r="N37" s="48"/>
      <c r="O37" s="48"/>
      <c r="P37" s="48"/>
    </row>
    <row r="38" spans="1:24" ht="17.25" customHeight="1">
      <c r="A38" s="130" t="s">
        <v>105</v>
      </c>
      <c r="B38" s="127"/>
      <c r="C38" s="127"/>
      <c r="D38" s="127"/>
      <c r="E38" s="127"/>
      <c r="F38" s="127"/>
      <c r="G38" s="127"/>
      <c r="H38" s="127"/>
      <c r="I38" s="127"/>
      <c r="J38" s="127"/>
      <c r="K38" s="127"/>
      <c r="L38" s="127"/>
      <c r="M38" s="127"/>
      <c r="N38" s="127"/>
      <c r="O38" s="127"/>
      <c r="P38" s="127"/>
    </row>
    <row r="39" spans="1:24" s="120" customFormat="1" ht="17.25" customHeight="1">
      <c r="A39" s="121"/>
      <c r="B39" s="123" t="s">
        <v>229</v>
      </c>
      <c r="C39" s="124"/>
      <c r="D39" s="124"/>
      <c r="E39" s="124"/>
      <c r="F39" s="124"/>
      <c r="G39" s="124"/>
      <c r="H39" s="124"/>
      <c r="I39" s="124"/>
      <c r="J39" s="124"/>
      <c r="K39" s="124"/>
      <c r="L39" s="124"/>
      <c r="M39" s="124"/>
      <c r="N39" s="124"/>
      <c r="O39" s="124"/>
      <c r="P39" s="122"/>
      <c r="Q39" s="122"/>
      <c r="R39" s="122"/>
    </row>
    <row r="40" spans="1:24" ht="15.75" customHeight="1">
      <c r="B40" s="138" t="s">
        <v>106</v>
      </c>
      <c r="C40" s="139"/>
      <c r="D40" s="139"/>
      <c r="E40" s="139"/>
      <c r="F40" s="139"/>
      <c r="G40" s="139"/>
      <c r="H40" s="139"/>
      <c r="I40" s="139"/>
      <c r="J40" s="139"/>
      <c r="K40" s="139"/>
      <c r="L40" s="139"/>
      <c r="M40" s="139"/>
      <c r="N40" s="139"/>
      <c r="O40" s="139"/>
    </row>
    <row r="41" spans="1:24" ht="15.75" customHeight="1">
      <c r="B41" s="138" t="s">
        <v>107</v>
      </c>
      <c r="C41" s="139"/>
      <c r="D41" s="139"/>
      <c r="E41" s="139"/>
      <c r="F41" s="139"/>
      <c r="G41" s="139"/>
      <c r="H41" s="139"/>
      <c r="I41" s="139"/>
      <c r="J41" s="139"/>
      <c r="K41" s="139"/>
      <c r="L41" s="139"/>
      <c r="M41" s="139"/>
      <c r="N41" s="139"/>
      <c r="O41" s="139"/>
    </row>
    <row r="42" spans="1:24" ht="12.75" hidden="1" customHeight="1">
      <c r="A42" s="159" t="s">
        <v>176</v>
      </c>
      <c r="B42" s="146"/>
      <c r="C42" s="73" t="s">
        <v>177</v>
      </c>
      <c r="D42" s="73" t="s">
        <v>90</v>
      </c>
      <c r="E42" s="73" t="s">
        <v>91</v>
      </c>
      <c r="F42" s="74" t="s">
        <v>21</v>
      </c>
      <c r="G42" s="15">
        <v>5</v>
      </c>
      <c r="H42" s="14">
        <v>2.2000000000000002</v>
      </c>
      <c r="I42" s="14">
        <v>1.7</v>
      </c>
      <c r="J42" s="14">
        <v>2.2000000000000002</v>
      </c>
      <c r="K42" s="14"/>
      <c r="L42" s="15">
        <v>1</v>
      </c>
      <c r="M42" s="75">
        <f>T42</f>
        <v>776.5</v>
      </c>
      <c r="N42" s="15">
        <f>G42*70</f>
        <v>350</v>
      </c>
      <c r="O42" s="14">
        <f>H42*75</f>
        <v>165</v>
      </c>
      <c r="P42" s="14">
        <f>I42*25</f>
        <v>42.5</v>
      </c>
      <c r="Q42" s="14">
        <f>J42*45</f>
        <v>99.000000000000014</v>
      </c>
      <c r="R42" s="14">
        <f>K42*60</f>
        <v>0</v>
      </c>
      <c r="S42" s="14">
        <f>L42*120</f>
        <v>120</v>
      </c>
      <c r="T42" s="75">
        <f>SUM(N42:S42)</f>
        <v>776.5</v>
      </c>
    </row>
    <row r="43" spans="1:24" ht="12.75" customHeight="1">
      <c r="A43" s="76"/>
      <c r="F43" s="77"/>
      <c r="G43" s="51"/>
      <c r="H43" s="78"/>
      <c r="I43" s="78"/>
      <c r="J43" s="78"/>
      <c r="K43" s="78"/>
      <c r="L43" s="51"/>
      <c r="M43" s="50"/>
      <c r="N43" s="51"/>
      <c r="O43" s="78"/>
      <c r="P43" s="78"/>
      <c r="Q43" s="78"/>
      <c r="R43" s="78"/>
      <c r="S43" s="78"/>
      <c r="T43" s="50"/>
    </row>
    <row r="44" spans="1:24" ht="12.75" customHeight="1">
      <c r="A44" s="76"/>
      <c r="G44" s="51"/>
      <c r="H44" s="78"/>
      <c r="I44" s="78"/>
      <c r="J44" s="78"/>
      <c r="K44" s="78"/>
      <c r="L44" s="51"/>
      <c r="M44" s="50"/>
      <c r="N44" s="51"/>
      <c r="O44" s="78"/>
      <c r="P44" s="78"/>
      <c r="Q44" s="78"/>
      <c r="R44" s="78"/>
      <c r="S44" s="78"/>
      <c r="T44" s="50"/>
    </row>
    <row r="45" spans="1:24" ht="15.75" customHeight="1">
      <c r="A45" s="55" t="s">
        <v>108</v>
      </c>
      <c r="B45" s="48"/>
      <c r="C45" s="48"/>
      <c r="D45" s="48"/>
      <c r="E45" s="48"/>
      <c r="F45" s="48"/>
      <c r="G45" s="48"/>
      <c r="H45" s="48"/>
      <c r="I45" s="48"/>
    </row>
    <row r="46" spans="1:24" ht="15.75" customHeight="1">
      <c r="A46" s="56" t="s">
        <v>178</v>
      </c>
      <c r="B46" s="56"/>
      <c r="C46" s="56"/>
      <c r="D46" s="56"/>
      <c r="E46" s="56"/>
      <c r="F46" s="56"/>
      <c r="H46" s="56"/>
      <c r="I46" s="79">
        <v>113</v>
      </c>
      <c r="J46" s="70" t="s">
        <v>179</v>
      </c>
      <c r="K46" s="56">
        <v>8</v>
      </c>
      <c r="L46" s="70" t="s">
        <v>111</v>
      </c>
      <c r="M46" s="80">
        <v>30</v>
      </c>
      <c r="N46" s="80" t="s">
        <v>112</v>
      </c>
    </row>
    <row r="47" spans="1:24" ht="15.75" customHeight="1">
      <c r="A47" s="60" t="s">
        <v>113</v>
      </c>
    </row>
    <row r="48" spans="1:24" ht="48" customHeight="1">
      <c r="A48" s="61" t="s">
        <v>114</v>
      </c>
      <c r="B48" s="144" t="s">
        <v>115</v>
      </c>
      <c r="C48" s="145"/>
      <c r="D48" s="146"/>
      <c r="E48" s="63" t="s">
        <v>116</v>
      </c>
      <c r="F48" s="144" t="s">
        <v>117</v>
      </c>
      <c r="G48" s="146"/>
      <c r="H48" s="144" t="s">
        <v>118</v>
      </c>
      <c r="I48" s="145"/>
      <c r="J48" s="145"/>
      <c r="K48" s="145"/>
      <c r="L48" s="146"/>
    </row>
    <row r="49" spans="1:14" ht="30" customHeight="1">
      <c r="A49" s="62" t="s">
        <v>119</v>
      </c>
      <c r="B49" s="147"/>
      <c r="C49" s="145"/>
      <c r="D49" s="146"/>
      <c r="E49" s="33"/>
      <c r="F49" s="33"/>
      <c r="G49" s="33"/>
      <c r="H49" s="147" t="s">
        <v>180</v>
      </c>
      <c r="I49" s="145"/>
      <c r="J49" s="145"/>
      <c r="K49" s="145"/>
      <c r="L49" s="146"/>
    </row>
    <row r="50" spans="1:14" ht="30" customHeight="1">
      <c r="A50" s="64" t="s">
        <v>121</v>
      </c>
      <c r="B50" s="147"/>
      <c r="C50" s="145"/>
      <c r="D50" s="146"/>
      <c r="E50" s="33"/>
      <c r="F50" s="33"/>
      <c r="G50" s="33"/>
      <c r="H50" s="147" t="s">
        <v>181</v>
      </c>
      <c r="I50" s="145"/>
      <c r="J50" s="145"/>
      <c r="K50" s="145"/>
      <c r="L50" s="146"/>
    </row>
    <row r="51" spans="1:14" ht="30" customHeight="1">
      <c r="A51" s="64" t="s">
        <v>123</v>
      </c>
      <c r="B51" s="147"/>
      <c r="C51" s="145"/>
      <c r="D51" s="146"/>
      <c r="E51" s="33"/>
      <c r="F51" s="33"/>
      <c r="G51" s="33"/>
      <c r="H51" s="147" t="s">
        <v>182</v>
      </c>
      <c r="I51" s="145"/>
      <c r="J51" s="145"/>
      <c r="K51" s="145"/>
      <c r="L51" s="146"/>
    </row>
    <row r="52" spans="1:14" ht="30" customHeight="1">
      <c r="A52" s="64" t="s">
        <v>125</v>
      </c>
      <c r="B52" s="147"/>
      <c r="C52" s="145"/>
      <c r="D52" s="146"/>
      <c r="E52" s="33"/>
      <c r="F52" s="33"/>
      <c r="G52" s="33"/>
      <c r="H52" s="147" t="s">
        <v>183</v>
      </c>
      <c r="I52" s="145"/>
      <c r="J52" s="145"/>
      <c r="K52" s="145"/>
      <c r="L52" s="146"/>
    </row>
    <row r="53" spans="1:14" ht="30" customHeight="1">
      <c r="A53" s="64" t="s">
        <v>19</v>
      </c>
      <c r="B53" s="147"/>
      <c r="C53" s="145"/>
      <c r="D53" s="146"/>
      <c r="E53" s="33"/>
      <c r="F53" s="33"/>
      <c r="G53" s="33"/>
      <c r="H53" s="147" t="s">
        <v>184</v>
      </c>
      <c r="I53" s="145"/>
      <c r="J53" s="145"/>
      <c r="K53" s="145"/>
      <c r="L53" s="146"/>
    </row>
    <row r="54" spans="1:14" ht="30" customHeight="1">
      <c r="A54" s="64" t="s">
        <v>128</v>
      </c>
      <c r="B54" s="147"/>
      <c r="C54" s="145"/>
      <c r="D54" s="146"/>
      <c r="E54" s="65"/>
      <c r="F54" s="33"/>
      <c r="G54" s="33"/>
      <c r="H54" s="148"/>
      <c r="I54" s="145"/>
      <c r="J54" s="145"/>
      <c r="K54" s="145"/>
      <c r="L54" s="146"/>
    </row>
    <row r="55" spans="1:14" ht="15.75" customHeight="1">
      <c r="A55" s="66" t="s">
        <v>185</v>
      </c>
    </row>
    <row r="56" spans="1:14" ht="15.75" customHeight="1">
      <c r="A56" s="66" t="s">
        <v>186</v>
      </c>
    </row>
    <row r="57" spans="1:14" ht="15.75" customHeight="1">
      <c r="A57" s="66" t="s">
        <v>131</v>
      </c>
    </row>
    <row r="58" spans="1:14" ht="15.75" customHeight="1">
      <c r="A58" s="67" t="s">
        <v>187</v>
      </c>
    </row>
    <row r="59" spans="1:14" ht="15.75" customHeight="1"/>
    <row r="60" spans="1:14" ht="15.75" customHeight="1">
      <c r="A60" s="1"/>
    </row>
    <row r="61" spans="1:14" ht="15.75" customHeight="1">
      <c r="A61" s="55" t="s">
        <v>108</v>
      </c>
      <c r="B61" s="68"/>
      <c r="C61" s="68"/>
      <c r="D61" s="68"/>
      <c r="E61" s="68"/>
      <c r="F61" s="68"/>
      <c r="G61" s="68"/>
      <c r="H61" s="68"/>
      <c r="I61" s="69"/>
      <c r="J61" s="69"/>
    </row>
    <row r="62" spans="1:14" ht="15.75" customHeight="1">
      <c r="A62" s="56" t="s">
        <v>188</v>
      </c>
      <c r="B62" s="56"/>
      <c r="C62" s="56"/>
      <c r="D62" s="56"/>
      <c r="E62" s="56"/>
      <c r="F62" s="56"/>
      <c r="G62" s="56"/>
      <c r="H62" s="70" t="s">
        <v>134</v>
      </c>
      <c r="I62" s="83">
        <f>I46</f>
        <v>113</v>
      </c>
      <c r="J62" s="70" t="s">
        <v>135</v>
      </c>
      <c r="K62" s="56">
        <f>K46</f>
        <v>8</v>
      </c>
      <c r="L62" s="80" t="s">
        <v>111</v>
      </c>
      <c r="M62" s="80">
        <f>M46</f>
        <v>30</v>
      </c>
      <c r="N62" s="80" t="s">
        <v>112</v>
      </c>
    </row>
    <row r="63" spans="1:14" ht="15.75" customHeight="1">
      <c r="A63" s="60" t="s">
        <v>113</v>
      </c>
    </row>
    <row r="64" spans="1:14" ht="36" customHeight="1">
      <c r="A64" s="61" t="s">
        <v>114</v>
      </c>
      <c r="B64" s="144" t="s">
        <v>115</v>
      </c>
      <c r="C64" s="145"/>
      <c r="D64" s="146"/>
      <c r="E64" s="63" t="s">
        <v>116</v>
      </c>
      <c r="F64" s="144" t="s">
        <v>117</v>
      </c>
      <c r="G64" s="146"/>
      <c r="H64" s="144" t="s">
        <v>118</v>
      </c>
      <c r="I64" s="145"/>
      <c r="J64" s="145"/>
      <c r="K64" s="145"/>
      <c r="L64" s="146"/>
    </row>
    <row r="65" spans="1:12" ht="30" customHeight="1">
      <c r="A65" s="62" t="s">
        <v>119</v>
      </c>
      <c r="B65" s="147"/>
      <c r="C65" s="145"/>
      <c r="D65" s="146"/>
      <c r="E65" s="33"/>
      <c r="F65" s="33"/>
      <c r="G65" s="33"/>
      <c r="H65" s="147" t="s">
        <v>189</v>
      </c>
      <c r="I65" s="145"/>
      <c r="J65" s="145"/>
      <c r="K65" s="145"/>
      <c r="L65" s="146"/>
    </row>
    <row r="66" spans="1:12" ht="30" customHeight="1">
      <c r="A66" s="64" t="s">
        <v>121</v>
      </c>
      <c r="B66" s="147"/>
      <c r="C66" s="145"/>
      <c r="D66" s="146"/>
      <c r="E66" s="33"/>
      <c r="F66" s="33"/>
      <c r="G66" s="33"/>
      <c r="H66" s="147" t="s">
        <v>190</v>
      </c>
      <c r="I66" s="145"/>
      <c r="J66" s="145"/>
      <c r="K66" s="145"/>
      <c r="L66" s="146"/>
    </row>
    <row r="67" spans="1:12" ht="30" customHeight="1">
      <c r="A67" s="64" t="s">
        <v>123</v>
      </c>
      <c r="B67" s="147"/>
      <c r="C67" s="145"/>
      <c r="D67" s="146"/>
      <c r="E67" s="33"/>
      <c r="F67" s="33"/>
      <c r="G67" s="33"/>
      <c r="H67" s="147" t="s">
        <v>191</v>
      </c>
      <c r="I67" s="145"/>
      <c r="J67" s="145"/>
      <c r="K67" s="145"/>
      <c r="L67" s="146"/>
    </row>
    <row r="68" spans="1:12" ht="30" customHeight="1">
      <c r="A68" s="64" t="s">
        <v>125</v>
      </c>
      <c r="B68" s="147"/>
      <c r="C68" s="145"/>
      <c r="D68" s="146"/>
      <c r="E68" s="33"/>
      <c r="F68" s="33"/>
      <c r="G68" s="33"/>
      <c r="H68" s="147" t="s">
        <v>192</v>
      </c>
      <c r="I68" s="145"/>
      <c r="J68" s="145"/>
      <c r="K68" s="145"/>
      <c r="L68" s="146"/>
    </row>
    <row r="69" spans="1:12" ht="27.75" customHeight="1">
      <c r="A69" s="64" t="s">
        <v>19</v>
      </c>
      <c r="B69" s="147"/>
      <c r="C69" s="145"/>
      <c r="D69" s="146"/>
      <c r="E69" s="33"/>
      <c r="F69" s="33"/>
      <c r="G69" s="33"/>
      <c r="H69" s="147" t="s">
        <v>193</v>
      </c>
      <c r="I69" s="145"/>
      <c r="J69" s="145"/>
      <c r="K69" s="145"/>
      <c r="L69" s="146"/>
    </row>
    <row r="70" spans="1:12" ht="28.5" customHeight="1">
      <c r="A70" s="64" t="s">
        <v>128</v>
      </c>
      <c r="B70" s="147"/>
      <c r="C70" s="145"/>
      <c r="D70" s="146"/>
      <c r="E70" s="65"/>
      <c r="F70" s="33"/>
      <c r="G70" s="33"/>
      <c r="H70" s="148"/>
      <c r="I70" s="145"/>
      <c r="J70" s="145"/>
      <c r="K70" s="145"/>
      <c r="L70" s="146"/>
    </row>
    <row r="71" spans="1:12" ht="23.25" customHeight="1">
      <c r="A71" s="66" t="s">
        <v>194</v>
      </c>
    </row>
    <row r="72" spans="1:12" ht="24.75" customHeight="1">
      <c r="A72" s="66" t="s">
        <v>195</v>
      </c>
    </row>
    <row r="73" spans="1:12" ht="27.75" customHeight="1">
      <c r="A73" s="66" t="s">
        <v>131</v>
      </c>
    </row>
    <row r="74" spans="1:12" ht="27" customHeight="1">
      <c r="A74" s="67" t="s">
        <v>196</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0">
    <mergeCell ref="D18:E18"/>
    <mergeCell ref="D28:E28"/>
    <mergeCell ref="G8:G9"/>
    <mergeCell ref="H8:H9"/>
    <mergeCell ref="D22:H22"/>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O1"/>
    <mergeCell ref="D2:O2"/>
    <mergeCell ref="D3:O3"/>
    <mergeCell ref="D4:O4"/>
    <mergeCell ref="D5:O5"/>
    <mergeCell ref="D6:O6"/>
    <mergeCell ref="B65:D65"/>
    <mergeCell ref="H65:L65"/>
    <mergeCell ref="B66:D66"/>
    <mergeCell ref="H66:L66"/>
    <mergeCell ref="B67:D67"/>
    <mergeCell ref="H67:L67"/>
    <mergeCell ref="B68:D68"/>
    <mergeCell ref="B69:D69"/>
    <mergeCell ref="B70:D70"/>
    <mergeCell ref="H69:L69"/>
    <mergeCell ref="H70:L70"/>
    <mergeCell ref="H68:L68"/>
    <mergeCell ref="F64:G64"/>
    <mergeCell ref="H64:L64"/>
    <mergeCell ref="B52:D52"/>
    <mergeCell ref="H52:L52"/>
    <mergeCell ref="B53:D53"/>
    <mergeCell ref="H53:L53"/>
    <mergeCell ref="B54:D54"/>
    <mergeCell ref="H54:L54"/>
    <mergeCell ref="B64:D64"/>
    <mergeCell ref="B41:O41"/>
    <mergeCell ref="A42:B42"/>
    <mergeCell ref="H50:L50"/>
    <mergeCell ref="H51:L51"/>
    <mergeCell ref="B48:D48"/>
    <mergeCell ref="F48:G48"/>
    <mergeCell ref="H48:L48"/>
    <mergeCell ref="B49:D49"/>
    <mergeCell ref="H49:L49"/>
    <mergeCell ref="B50:D50"/>
    <mergeCell ref="B51:D51"/>
    <mergeCell ref="A32:H32"/>
    <mergeCell ref="A36:B36"/>
    <mergeCell ref="A37:B37"/>
    <mergeCell ref="A38:P38"/>
    <mergeCell ref="B40:O40"/>
  </mergeCells>
  <phoneticPr fontId="46" type="noConversion"/>
  <pageMargins left="0.31496062992125984" right="0.31496062992125984" top="0.23622047244094491" bottom="0.15748031496062992"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1.19921875" defaultRowHeight="15" customHeight="1"/>
  <cols>
    <col min="1" max="26" width="6.796875" customWidth="1"/>
  </cols>
  <sheetData>
    <row r="1" spans="1:5" ht="15.75" customHeight="1">
      <c r="A1" s="81" t="s">
        <v>40</v>
      </c>
      <c r="B1" s="81" t="s">
        <v>71</v>
      </c>
      <c r="C1" s="81" t="s">
        <v>72</v>
      </c>
      <c r="D1" s="81" t="s">
        <v>73</v>
      </c>
      <c r="E1" s="81" t="s">
        <v>74</v>
      </c>
    </row>
    <row r="2" spans="1:5" ht="15.75" customHeight="1"/>
    <row r="3" spans="1:5" ht="15.75" customHeight="1"/>
    <row r="4" spans="1:5" ht="15.75" customHeight="1"/>
    <row r="5" spans="1:5" ht="15.75" customHeight="1"/>
    <row r="6" spans="1:5" ht="15.75" customHeight="1"/>
    <row r="7" spans="1:5" ht="15.75" customHeight="1"/>
    <row r="8" spans="1:5" ht="15.75" customHeight="1"/>
    <row r="9" spans="1:5" ht="15.75" customHeight="1"/>
    <row r="10" spans="1:5" ht="15.75" customHeight="1"/>
    <row r="11" spans="1:5" ht="15.75" customHeight="1"/>
    <row r="12" spans="1:5" ht="15.75" customHeight="1"/>
    <row r="13" spans="1:5" ht="15.75" customHeight="1"/>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6"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113.8-9</vt:lpstr>
      <vt:lpstr>113.8-9 (素)</vt: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2024-08-29T06:49:20Z</dcterms:modified>
</cp:coreProperties>
</file>