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ropbox\午餐隨身碟\午餐簡訊---三重Tel-06-2084893\108\"/>
    </mc:Choice>
  </mc:AlternateContent>
  <bookViews>
    <workbookView xWindow="240" yWindow="110" windowWidth="14950" windowHeight="7910"/>
  </bookViews>
  <sheets>
    <sheet name="108.8-9" sheetId="4" r:id="rId1"/>
    <sheet name="108.8-9 (素)" sheetId="5" r:id="rId2"/>
  </sheets>
  <calcPr calcId="162913"/>
</workbook>
</file>

<file path=xl/calcChain.xml><?xml version="1.0" encoding="utf-8"?>
<calcChain xmlns="http://schemas.openxmlformats.org/spreadsheetml/2006/main">
  <c r="M60" i="5" l="1"/>
  <c r="K60" i="5"/>
  <c r="I60" i="5"/>
  <c r="O32" i="5"/>
  <c r="N32" i="5"/>
  <c r="M32" i="5"/>
  <c r="L32" i="5"/>
  <c r="K32" i="5"/>
  <c r="J32" i="5"/>
  <c r="V31" i="5"/>
  <c r="U31" i="5"/>
  <c r="T31" i="5"/>
  <c r="S31" i="5"/>
  <c r="R31" i="5"/>
  <c r="Q31" i="5"/>
  <c r="V30" i="5"/>
  <c r="U30" i="5"/>
  <c r="T30" i="5"/>
  <c r="S30" i="5"/>
  <c r="R30" i="5"/>
  <c r="Q30" i="5"/>
  <c r="V29" i="5"/>
  <c r="U29" i="5"/>
  <c r="T29" i="5"/>
  <c r="S29" i="5"/>
  <c r="R29" i="5"/>
  <c r="Q29" i="5"/>
  <c r="V28" i="5"/>
  <c r="U28" i="5"/>
  <c r="T28" i="5"/>
  <c r="S28" i="5"/>
  <c r="R28" i="5"/>
  <c r="Q28" i="5"/>
  <c r="V27" i="5"/>
  <c r="U27" i="5"/>
  <c r="T27" i="5"/>
  <c r="S27" i="5"/>
  <c r="R27" i="5"/>
  <c r="Q27" i="5"/>
  <c r="V26" i="5"/>
  <c r="U26" i="5"/>
  <c r="T26" i="5"/>
  <c r="S26" i="5"/>
  <c r="R26" i="5"/>
  <c r="Q26" i="5"/>
  <c r="V25" i="5"/>
  <c r="U25" i="5"/>
  <c r="T25" i="5"/>
  <c r="S25" i="5"/>
  <c r="R25" i="5"/>
  <c r="Q25" i="5"/>
  <c r="V24" i="5"/>
  <c r="U24" i="5"/>
  <c r="T24" i="5"/>
  <c r="S24" i="5"/>
  <c r="R24" i="5"/>
  <c r="Q24" i="5"/>
  <c r="V23" i="5"/>
  <c r="U23" i="5"/>
  <c r="T23" i="5"/>
  <c r="S23" i="5"/>
  <c r="R23" i="5"/>
  <c r="Q23" i="5"/>
  <c r="V22" i="5"/>
  <c r="U22" i="5"/>
  <c r="T22" i="5"/>
  <c r="S22" i="5"/>
  <c r="R22" i="5"/>
  <c r="Q22" i="5"/>
  <c r="V21" i="5"/>
  <c r="U21" i="5"/>
  <c r="T21" i="5"/>
  <c r="S21" i="5"/>
  <c r="R21" i="5"/>
  <c r="Q21" i="5"/>
  <c r="V19" i="5"/>
  <c r="U19" i="5"/>
  <c r="T19" i="5"/>
  <c r="S19" i="5"/>
  <c r="R19" i="5"/>
  <c r="Q19" i="5"/>
  <c r="V18" i="5"/>
  <c r="U18" i="5"/>
  <c r="T18" i="5"/>
  <c r="S18" i="5"/>
  <c r="R18" i="5"/>
  <c r="Q18" i="5"/>
  <c r="V17" i="5"/>
  <c r="U17" i="5"/>
  <c r="T17" i="5"/>
  <c r="S17" i="5"/>
  <c r="R17" i="5"/>
  <c r="Q17" i="5"/>
  <c r="V16" i="5"/>
  <c r="U16" i="5"/>
  <c r="T16" i="5"/>
  <c r="S16" i="5"/>
  <c r="R16" i="5"/>
  <c r="Q16" i="5"/>
  <c r="V15" i="5"/>
  <c r="U15" i="5"/>
  <c r="T15" i="5"/>
  <c r="S15" i="5"/>
  <c r="R15" i="5"/>
  <c r="Q15" i="5"/>
  <c r="V14" i="5"/>
  <c r="U14" i="5"/>
  <c r="T14" i="5"/>
  <c r="S14" i="5"/>
  <c r="R14" i="5"/>
  <c r="Q14" i="5"/>
  <c r="V13" i="5"/>
  <c r="U13" i="5"/>
  <c r="T13" i="5"/>
  <c r="S13" i="5"/>
  <c r="R13" i="5"/>
  <c r="Q13" i="5"/>
  <c r="V12" i="5"/>
  <c r="U12" i="5"/>
  <c r="T12" i="5"/>
  <c r="S12" i="5"/>
  <c r="R12" i="5"/>
  <c r="Q12" i="5"/>
  <c r="V11" i="5"/>
  <c r="U11" i="5"/>
  <c r="T11" i="5"/>
  <c r="S11" i="5"/>
  <c r="S32" i="5" s="1"/>
  <c r="R11" i="5"/>
  <c r="Q11" i="5"/>
  <c r="V10" i="5"/>
  <c r="V32" i="5" s="1"/>
  <c r="U10" i="5"/>
  <c r="U32" i="5" s="1"/>
  <c r="T10" i="5"/>
  <c r="S10" i="5"/>
  <c r="R10" i="5"/>
  <c r="Q10" i="5"/>
  <c r="O32" i="4"/>
  <c r="N32" i="4"/>
  <c r="M32" i="4"/>
  <c r="L32" i="4"/>
  <c r="K32" i="4"/>
  <c r="J32" i="4"/>
  <c r="V31" i="4"/>
  <c r="U31" i="4"/>
  <c r="T31" i="4"/>
  <c r="S31" i="4"/>
  <c r="R31" i="4"/>
  <c r="Q31" i="4"/>
  <c r="T32" i="5" l="1"/>
  <c r="R32" i="5"/>
  <c r="W31" i="4"/>
  <c r="P31" i="4" s="1"/>
  <c r="W12" i="5"/>
  <c r="P12" i="5" s="1"/>
  <c r="W14" i="5"/>
  <c r="P14" i="5" s="1"/>
  <c r="W16" i="5"/>
  <c r="P16" i="5" s="1"/>
  <c r="W18" i="5"/>
  <c r="P18" i="5" s="1"/>
  <c r="W21" i="5"/>
  <c r="P21" i="5" s="1"/>
  <c r="W23" i="5"/>
  <c r="P23" i="5" s="1"/>
  <c r="W25" i="5"/>
  <c r="P25" i="5" s="1"/>
  <c r="W27" i="5"/>
  <c r="P27" i="5" s="1"/>
  <c r="W29" i="5"/>
  <c r="P29" i="5" s="1"/>
  <c r="W31" i="5"/>
  <c r="P31" i="5" s="1"/>
  <c r="Q32" i="5"/>
  <c r="W11" i="5"/>
  <c r="P11" i="5" s="1"/>
  <c r="W13" i="5"/>
  <c r="P13" i="5" s="1"/>
  <c r="W15" i="5"/>
  <c r="P15" i="5" s="1"/>
  <c r="W17" i="5"/>
  <c r="P17" i="5" s="1"/>
  <c r="W19" i="5"/>
  <c r="P19" i="5" s="1"/>
  <c r="W22" i="5"/>
  <c r="P22" i="5" s="1"/>
  <c r="W24" i="5"/>
  <c r="P24" i="5" s="1"/>
  <c r="W26" i="5"/>
  <c r="P26" i="5" s="1"/>
  <c r="W28" i="5"/>
  <c r="P28" i="5" s="1"/>
  <c r="W30" i="5"/>
  <c r="P30" i="5" s="1"/>
  <c r="W10" i="5"/>
  <c r="P10" i="5" l="1"/>
  <c r="W32" i="5"/>
  <c r="P32" i="5" s="1"/>
  <c r="Q10" i="4" l="1"/>
  <c r="R10" i="4"/>
  <c r="S10" i="4"/>
  <c r="T10" i="4"/>
  <c r="U10" i="4"/>
  <c r="V10" i="4"/>
  <c r="Q11" i="4"/>
  <c r="R11" i="4"/>
  <c r="S11" i="4"/>
  <c r="T11" i="4"/>
  <c r="U11" i="4"/>
  <c r="V11" i="4"/>
  <c r="Q12" i="4"/>
  <c r="R12" i="4"/>
  <c r="S12" i="4"/>
  <c r="T12" i="4"/>
  <c r="U12" i="4"/>
  <c r="V12" i="4"/>
  <c r="Q13" i="4"/>
  <c r="R13" i="4"/>
  <c r="S13" i="4"/>
  <c r="T13" i="4"/>
  <c r="U13" i="4"/>
  <c r="V13" i="4"/>
  <c r="Q14" i="4"/>
  <c r="R14" i="4"/>
  <c r="S14" i="4"/>
  <c r="T14" i="4"/>
  <c r="U14" i="4"/>
  <c r="V14" i="4"/>
  <c r="Q15" i="4"/>
  <c r="R15" i="4"/>
  <c r="S15" i="4"/>
  <c r="T15" i="4"/>
  <c r="U15" i="4"/>
  <c r="V15" i="4"/>
  <c r="Q16" i="4"/>
  <c r="R16" i="4"/>
  <c r="S16" i="4"/>
  <c r="T16" i="4"/>
  <c r="U16" i="4"/>
  <c r="V16" i="4"/>
  <c r="Q17" i="4"/>
  <c r="R17" i="4"/>
  <c r="S17" i="4"/>
  <c r="T17" i="4"/>
  <c r="U17" i="4"/>
  <c r="V17" i="4"/>
  <c r="Q18" i="4"/>
  <c r="R18" i="4"/>
  <c r="S18" i="4"/>
  <c r="T18" i="4"/>
  <c r="U18" i="4"/>
  <c r="V18" i="4"/>
  <c r="Q19" i="4"/>
  <c r="R19" i="4"/>
  <c r="S19" i="4"/>
  <c r="T19" i="4"/>
  <c r="U19" i="4"/>
  <c r="V19" i="4"/>
  <c r="Q26" i="4"/>
  <c r="R26" i="4"/>
  <c r="S26" i="4"/>
  <c r="T26" i="4"/>
  <c r="U26" i="4"/>
  <c r="V26" i="4"/>
  <c r="Q21" i="4"/>
  <c r="R21" i="4"/>
  <c r="S21" i="4"/>
  <c r="T21" i="4"/>
  <c r="U21" i="4"/>
  <c r="V21" i="4"/>
  <c r="Q22" i="4"/>
  <c r="R22" i="4"/>
  <c r="S22" i="4"/>
  <c r="T22" i="4"/>
  <c r="U22" i="4"/>
  <c r="V22" i="4"/>
  <c r="Q23" i="4"/>
  <c r="R23" i="4"/>
  <c r="S23" i="4"/>
  <c r="T23" i="4"/>
  <c r="U23" i="4"/>
  <c r="V23" i="4"/>
  <c r="Q24" i="4"/>
  <c r="R24" i="4"/>
  <c r="S24" i="4"/>
  <c r="T24" i="4"/>
  <c r="U24" i="4"/>
  <c r="V24" i="4"/>
  <c r="Q25" i="4"/>
  <c r="R25" i="4"/>
  <c r="S25" i="4"/>
  <c r="T25" i="4"/>
  <c r="U25" i="4"/>
  <c r="V25" i="4"/>
  <c r="Q27" i="4"/>
  <c r="R27" i="4"/>
  <c r="S27" i="4"/>
  <c r="T27" i="4"/>
  <c r="U27" i="4"/>
  <c r="V27" i="4"/>
  <c r="Q28" i="4"/>
  <c r="R28" i="4"/>
  <c r="S28" i="4"/>
  <c r="T28" i="4"/>
  <c r="U28" i="4"/>
  <c r="V28" i="4"/>
  <c r="Q29" i="4"/>
  <c r="R29" i="4"/>
  <c r="S29" i="4"/>
  <c r="T29" i="4"/>
  <c r="U29" i="4"/>
  <c r="V29" i="4"/>
  <c r="Q30" i="4"/>
  <c r="R30" i="4"/>
  <c r="S30" i="4"/>
  <c r="T30" i="4"/>
  <c r="U30" i="4"/>
  <c r="V30" i="4"/>
  <c r="W15" i="4" l="1"/>
  <c r="V32" i="4"/>
  <c r="U32" i="4"/>
  <c r="T32" i="4"/>
  <c r="S32" i="4"/>
  <c r="R32" i="4"/>
  <c r="Q32" i="4"/>
  <c r="W11" i="4"/>
  <c r="W23" i="4"/>
  <c r="W27" i="4"/>
  <c r="W30" i="4"/>
  <c r="W25" i="4"/>
  <c r="W12" i="4"/>
  <c r="W10" i="4"/>
  <c r="W28" i="4"/>
  <c r="W21" i="4"/>
  <c r="W17" i="4"/>
  <c r="W24" i="4"/>
  <c r="W22" i="4"/>
  <c r="W18" i="4"/>
  <c r="W13" i="4"/>
  <c r="W29" i="4"/>
  <c r="W26" i="4"/>
  <c r="W19" i="4"/>
  <c r="W16" i="4"/>
  <c r="W14" i="4"/>
  <c r="M60" i="4"/>
  <c r="K60" i="4"/>
  <c r="I60" i="4"/>
  <c r="W32" i="4" l="1"/>
  <c r="P32" i="4" s="1"/>
  <c r="P15" i="4"/>
  <c r="P28" i="4"/>
  <c r="P30" i="4"/>
  <c r="P25" i="4"/>
  <c r="P12" i="4"/>
  <c r="P21" i="4"/>
  <c r="P26" i="4"/>
  <c r="P14" i="4"/>
  <c r="P29" i="4"/>
  <c r="P19" i="4"/>
  <c r="P11" i="4"/>
  <c r="P24" i="4"/>
  <c r="P23" i="4"/>
  <c r="P10" i="4"/>
  <c r="P18" i="4"/>
  <c r="P16" i="4"/>
  <c r="P27" i="4"/>
  <c r="P22" i="4"/>
  <c r="P13" i="4"/>
  <c r="P17" i="4"/>
</calcChain>
</file>

<file path=xl/comments1.xml><?xml version="1.0" encoding="utf-8"?>
<comments xmlns="http://schemas.openxmlformats.org/spreadsheetml/2006/main">
  <authors>
    <author>Your User Name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comments2.xml><?xml version="1.0" encoding="utf-8"?>
<comments xmlns="http://schemas.openxmlformats.org/spreadsheetml/2006/main">
  <authors>
    <author>Your User Name</author>
  </authors>
  <commentList>
    <comment ref="C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<sst xmlns="http://schemas.openxmlformats.org/spreadsheetml/2006/main" count="463" uniqueCount="197">
  <si>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</si>
  <si>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</si>
  <si>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</si>
  <si>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</si>
  <si>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>二</t>
  </si>
  <si>
    <t>三</t>
  </si>
  <si>
    <t>四</t>
  </si>
  <si>
    <t>五</t>
  </si>
  <si>
    <t xml:space="preserve">                                                                             編　　審：台南市立安順國小</t>
    <phoneticPr fontId="2" type="noConversion"/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</si>
  <si>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</si>
  <si>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</si>
  <si>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</si>
  <si>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</si>
  <si>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</si>
  <si>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</si>
  <si>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</si>
  <si>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</si>
  <si>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</si>
  <si>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 xml:space="preserve">                                                                           食譜設計：戴秀梅 (營養師)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</si>
  <si>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</si>
  <si>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</si>
  <si>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</si>
  <si>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</si>
  <si>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</si>
  <si>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</si>
  <si>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</si>
  <si>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</si>
  <si>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月平均</t>
    <phoneticPr fontId="2" type="noConversion"/>
  </si>
  <si>
    <t xml:space="preserve">一 </t>
  </si>
  <si>
    <t>白飯</t>
  </si>
  <si>
    <t>胚芽飯</t>
  </si>
  <si>
    <t>熱量(大卡)</t>
    <phoneticPr fontId="2" type="noConversion"/>
  </si>
  <si>
    <t>水果</t>
    <phoneticPr fontId="2" type="noConversion"/>
  </si>
  <si>
    <t xml:space="preserve">一 </t>
    <phoneticPr fontId="2" type="noConversion"/>
  </si>
  <si>
    <t>燙青菜</t>
  </si>
  <si>
    <t>豬血湯</t>
  </si>
  <si>
    <t>紫菜魚丸湯</t>
  </si>
  <si>
    <t>一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</si>
  <si>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</si>
  <si>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</si>
  <si>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</si>
  <si>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</si>
  <si>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</si>
  <si>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</si>
  <si>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</si>
  <si>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</si>
  <si>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</si>
  <si>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</si>
  <si>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</si>
  <si>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</si>
  <si>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</si>
  <si>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</si>
  <si>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</si>
  <si>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</si>
  <si>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 xml:space="preserve">       台南市安順國小學校供應量反映表</t>
    <phoneticPr fontId="2" type="noConversion"/>
  </si>
  <si>
    <t>年</t>
    <phoneticPr fontId="2" type="noConversion"/>
  </si>
  <si>
    <t>月</t>
    <phoneticPr fontId="2" type="noConversion"/>
  </si>
  <si>
    <t>日</t>
  </si>
  <si>
    <r>
      <t>年</t>
    </r>
    <r>
      <rPr>
        <sz val="13"/>
        <color theme="1"/>
        <rFont val="Calibri"/>
        <family val="2"/>
      </rPr>
      <t xml:space="preserve"> </t>
    </r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</si>
  <si>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調查日期： </t>
    </r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</si>
  <si>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</t>
    </r>
    <phoneticPr fontId="2" type="noConversion"/>
  </si>
  <si>
    <t>調查日期：</t>
  </si>
  <si>
    <t>日</t>
    <phoneticPr fontId="2" type="noConversion"/>
  </si>
  <si>
    <t>滷肉燥</t>
  </si>
  <si>
    <t xml:space="preserve">                                                                        主　　編：蘇建銘（校長）</t>
    <phoneticPr fontId="2" type="noConversion"/>
  </si>
  <si>
    <t>燴三色</t>
  </si>
  <si>
    <t>榨菜粉絲湯</t>
    <phoneticPr fontId="2" type="noConversion"/>
  </si>
  <si>
    <t xml:space="preserve">                                                                                執行編輯：許瑛珍（執行秘書）</t>
    <phoneticPr fontId="2" type="noConversion"/>
  </si>
  <si>
    <t>薏仁冬瓜湯</t>
    <phoneticPr fontId="2" type="noConversion"/>
  </si>
  <si>
    <t>有機時蔬</t>
    <phoneticPr fontId="2" type="noConversion"/>
  </si>
  <si>
    <t>咖哩肉丁</t>
    <phoneticPr fontId="2" type="noConversion"/>
  </si>
  <si>
    <t>薑絲白菜</t>
    <phoneticPr fontId="2" type="noConversion"/>
  </si>
  <si>
    <t>油豆腐</t>
    <phoneticPr fontId="2" type="noConversion"/>
  </si>
  <si>
    <t>珊瑚炒蛋</t>
    <phoneticPr fontId="2" type="noConversion"/>
  </si>
  <si>
    <t>鳳梨油泡</t>
    <phoneticPr fontId="2" type="noConversion"/>
  </si>
  <si>
    <t>五穀飯</t>
    <phoneticPr fontId="2" type="noConversion"/>
  </si>
  <si>
    <t>香酥魚柳</t>
    <phoneticPr fontId="2" type="noConversion"/>
  </si>
  <si>
    <t>皮蛋瘦肉粥</t>
    <phoneticPr fontId="2" type="noConversion"/>
  </si>
  <si>
    <t>拌小黃瓜</t>
    <phoneticPr fontId="2" type="noConversion"/>
  </si>
  <si>
    <t>香烤雞腿</t>
    <phoneticPr fontId="2" type="noConversion"/>
  </si>
  <si>
    <t>醬瓜肉燥</t>
    <phoneticPr fontId="2" type="noConversion"/>
  </si>
  <si>
    <t>有機時蔬</t>
    <phoneticPr fontId="2" type="noConversion"/>
  </si>
  <si>
    <t>海芽蛋花湯</t>
    <phoneticPr fontId="2" type="noConversion"/>
  </si>
  <si>
    <t>白飯</t>
    <phoneticPr fontId="2" type="noConversion"/>
  </si>
  <si>
    <t>培根洋蔥</t>
    <phoneticPr fontId="2" type="noConversion"/>
  </si>
  <si>
    <t>鴿蛋燒肉</t>
    <phoneticPr fontId="2" type="noConversion"/>
  </si>
  <si>
    <t>燒賣</t>
    <phoneticPr fontId="2" type="noConversion"/>
  </si>
  <si>
    <t>雞蓉玉米湯</t>
    <phoneticPr fontId="2" type="noConversion"/>
  </si>
  <si>
    <t>地瓜飯</t>
    <phoneticPr fontId="2" type="noConversion"/>
  </si>
  <si>
    <t>黑輪刺瓜</t>
    <phoneticPr fontId="2" type="noConversion"/>
  </si>
  <si>
    <t>咖哩豆腐</t>
    <phoneticPr fontId="2" type="noConversion"/>
  </si>
  <si>
    <t>肉絲炒麵</t>
    <phoneticPr fontId="2" type="noConversion"/>
  </si>
  <si>
    <t>馬拉糕</t>
    <phoneticPr fontId="2" type="noConversion"/>
  </si>
  <si>
    <t>鹽酥雞</t>
    <phoneticPr fontId="2" type="noConversion"/>
  </si>
  <si>
    <t>沙茶洋芋</t>
    <phoneticPr fontId="2" type="noConversion"/>
  </si>
  <si>
    <t>筍乾扣肉</t>
    <phoneticPr fontId="2" type="noConversion"/>
  </si>
  <si>
    <t>毛豆莢</t>
    <phoneticPr fontId="2" type="noConversion"/>
  </si>
  <si>
    <t>玉米三丁</t>
    <phoneticPr fontId="2" type="noConversion"/>
  </si>
  <si>
    <t>黃瓜排骨湯</t>
    <phoneticPr fontId="2" type="noConversion"/>
  </si>
  <si>
    <t>五穀飯</t>
    <phoneticPr fontId="2" type="noConversion"/>
  </si>
  <si>
    <t>薑絲油菜</t>
    <phoneticPr fontId="2" type="noConversion"/>
  </si>
  <si>
    <t>茶葉蛋</t>
    <phoneticPr fontId="2" type="noConversion"/>
  </si>
  <si>
    <t>三杯雞</t>
    <phoneticPr fontId="2" type="noConversion"/>
  </si>
  <si>
    <t>紅蘿蔔炒蛋</t>
    <phoneticPr fontId="2" type="noConversion"/>
  </si>
  <si>
    <t>獅子頭</t>
    <phoneticPr fontId="2" type="noConversion"/>
  </si>
  <si>
    <t>雞肉絲</t>
    <phoneticPr fontId="2" type="noConversion"/>
  </si>
  <si>
    <t>炒高麗菜</t>
    <phoneticPr fontId="2" type="noConversion"/>
  </si>
  <si>
    <t>柴魚空心菜</t>
    <phoneticPr fontId="2" type="noConversion"/>
  </si>
  <si>
    <t>韭香銀芽</t>
    <phoneticPr fontId="2" type="noConversion"/>
  </si>
  <si>
    <t>蘿蔔魚丸湯</t>
    <phoneticPr fontId="2" type="noConversion"/>
  </si>
  <si>
    <t>鮭魚炒飯</t>
    <phoneticPr fontId="2" type="noConversion"/>
  </si>
  <si>
    <t>韓式炸雞</t>
    <phoneticPr fontId="2" type="noConversion"/>
  </si>
  <si>
    <t>蒜香空心菜</t>
    <phoneticPr fontId="2" type="noConversion"/>
  </si>
  <si>
    <t>白菜蛋酥湯</t>
    <phoneticPr fontId="2" type="noConversion"/>
  </si>
  <si>
    <t>蕃茄燒肉</t>
    <phoneticPr fontId="2" type="noConversion"/>
  </si>
  <si>
    <t>醬燒雞</t>
    <phoneticPr fontId="2" type="noConversion"/>
  </si>
  <si>
    <t>蕃茄玉米湯</t>
    <phoneticPr fontId="2" type="noConversion"/>
  </si>
  <si>
    <t>蘿蔔貢丸湯</t>
    <phoneticPr fontId="2" type="noConversion"/>
  </si>
  <si>
    <t>綠豆地瓜湯</t>
    <phoneticPr fontId="2" type="noConversion"/>
  </si>
  <si>
    <t>金針肉絲湯</t>
    <phoneticPr fontId="2" type="noConversion"/>
  </si>
  <si>
    <t>洋蔥燒雞</t>
    <phoneticPr fontId="2" type="noConversion"/>
  </si>
  <si>
    <t>菜包</t>
    <phoneticPr fontId="2" type="noConversion"/>
  </si>
  <si>
    <t>紅豆薏仁湯</t>
    <phoneticPr fontId="2" type="noConversion"/>
  </si>
  <si>
    <t xml:space="preserve"> 附註說明:</t>
    <phoneticPr fontId="2" type="noConversion"/>
  </si>
  <si>
    <t>請各班級</t>
    <phoneticPr fontId="2" type="noConversion"/>
  </si>
  <si>
    <t xml:space="preserve">如午餐份量與水果品質有相關問題於當日送達班級後，立即與午餐部聯繫以利更換，     </t>
    <phoneticPr fontId="2" type="noConversion"/>
  </si>
  <si>
    <t xml:space="preserve">       感謝協助。</t>
    <phoneticPr fontId="2" type="noConversion"/>
  </si>
  <si>
    <t>砂鍋鴨</t>
    <phoneticPr fontId="2" type="noConversion"/>
  </si>
  <si>
    <t>花枝燒</t>
    <phoneticPr fontId="2" type="noConversion"/>
  </si>
  <si>
    <t>茄燒豆腐</t>
    <phoneticPr fontId="2" type="noConversion"/>
  </si>
  <si>
    <t>蝦皮高麗菜</t>
    <phoneticPr fontId="2" type="noConversion"/>
  </si>
  <si>
    <t>鴿蛋豆干</t>
    <phoneticPr fontId="2" type="noConversion"/>
  </si>
  <si>
    <t>韓式泡菜肉片</t>
    <phoneticPr fontId="2" type="noConversion"/>
  </si>
  <si>
    <t>香拌黑豆干</t>
    <phoneticPr fontId="2" type="noConversion"/>
  </si>
  <si>
    <t>蜜汁豆乾丁</t>
    <phoneticPr fontId="2" type="noConversion"/>
  </si>
  <si>
    <t>蔥香炒蛋</t>
    <phoneticPr fontId="2" type="noConversion"/>
  </si>
  <si>
    <t xml:space="preserve">              108年8.9月 安順國中、小午餐食譜</t>
    <phoneticPr fontId="2" type="noConversion"/>
  </si>
  <si>
    <t xml:space="preserve">                                                                                  出版日期：中華民國108年8月30日</t>
    <phoneticPr fontId="2" type="noConversion"/>
  </si>
  <si>
    <t xml:space="preserve">                                                          供應人數：2190人</t>
    <phoneticPr fontId="2" type="noConversion"/>
  </si>
  <si>
    <t>中秋節放假</t>
  </si>
  <si>
    <t>一</t>
  </si>
  <si>
    <t>蒜香蒲瓜</t>
    <phoneticPr fontId="2" type="noConversion"/>
  </si>
  <si>
    <t>酸菜麵腸</t>
    <phoneticPr fontId="2" type="noConversion"/>
  </si>
  <si>
    <t>味磳湯</t>
    <phoneticPr fontId="2" type="noConversion"/>
  </si>
  <si>
    <t xml:space="preserve">              108年8.9月 安順國中、小午餐食譜(素)</t>
    <phoneticPr fontId="2" type="noConversion"/>
  </si>
  <si>
    <t>薑絲白菜</t>
    <phoneticPr fontId="2" type="noConversion"/>
  </si>
  <si>
    <t xml:space="preserve">                                                          供應人數：35人</t>
    <phoneticPr fontId="2" type="noConversion"/>
  </si>
  <si>
    <t>芹相燒雞</t>
    <phoneticPr fontId="2" type="noConversion"/>
  </si>
  <si>
    <t>香酥素魚</t>
    <phoneticPr fontId="2" type="noConversion"/>
  </si>
  <si>
    <t>龍鳳腿</t>
    <phoneticPr fontId="2" type="noConversion"/>
  </si>
  <si>
    <t>菜包</t>
    <phoneticPr fontId="2" type="noConversion"/>
  </si>
  <si>
    <t>醬瓜素肉燥</t>
    <phoneticPr fontId="2" type="noConversion"/>
  </si>
  <si>
    <t>砂鍋素鴨</t>
    <phoneticPr fontId="2" type="noConversion"/>
  </si>
  <si>
    <t>素炒茭白筍</t>
    <phoneticPr fontId="2" type="noConversion"/>
  </si>
  <si>
    <t>芹香銀芽</t>
    <phoneticPr fontId="2" type="noConversion"/>
  </si>
  <si>
    <t>蘿蔔素魚丸湯</t>
    <phoneticPr fontId="2" type="noConversion"/>
  </si>
  <si>
    <t>拌空心菜</t>
    <phoneticPr fontId="2" type="noConversion"/>
  </si>
  <si>
    <t>素燒賣</t>
    <phoneticPr fontId="2" type="noConversion"/>
  </si>
  <si>
    <t>冬菜冬粉湯</t>
    <phoneticPr fontId="2" type="noConversion"/>
  </si>
  <si>
    <t>百菇湯</t>
    <phoneticPr fontId="2" type="noConversion"/>
  </si>
  <si>
    <t>鹽酥杏鮑菇</t>
    <phoneticPr fontId="2" type="noConversion"/>
  </si>
  <si>
    <t>黃瓜素排湯</t>
    <phoneticPr fontId="2" type="noConversion"/>
  </si>
  <si>
    <t>芹香炒蛋</t>
    <phoneticPr fontId="2" type="noConversion"/>
  </si>
  <si>
    <t>紅燒肉</t>
    <phoneticPr fontId="2" type="noConversion"/>
  </si>
  <si>
    <t>素燒魚</t>
    <phoneticPr fontId="2" type="noConversion"/>
  </si>
  <si>
    <t>素肉炒麵</t>
    <phoneticPr fontId="2" type="noConversion"/>
  </si>
  <si>
    <t>虱目魚片</t>
    <phoneticPr fontId="2" type="noConversion"/>
  </si>
  <si>
    <t>鮑菇絲炒飯</t>
    <phoneticPr fontId="2" type="noConversion"/>
  </si>
  <si>
    <t>紫菜魚丸湯</t>
    <phoneticPr fontId="2" type="noConversion"/>
  </si>
  <si>
    <t>三杯杏鮑菇雞</t>
    <phoneticPr fontId="2" type="noConversion"/>
  </si>
  <si>
    <t>韓式泡菜肉</t>
    <phoneticPr fontId="2" type="noConversion"/>
  </si>
  <si>
    <t>筍乾豆輪</t>
    <phoneticPr fontId="2" type="noConversion"/>
  </si>
  <si>
    <t>蘿蔔貢丸湯</t>
    <phoneticPr fontId="2" type="noConversion"/>
  </si>
  <si>
    <t>杏鮑菇絲</t>
    <phoneticPr fontId="2" type="noConversion"/>
  </si>
  <si>
    <t>蘿蔔燒素鴨</t>
    <phoneticPr fontId="2" type="noConversion"/>
  </si>
  <si>
    <t>紅燒豆腐</t>
    <phoneticPr fontId="2" type="noConversion"/>
  </si>
  <si>
    <t>咖哩鯛魚</t>
    <phoneticPr fontId="2" type="noConversion"/>
  </si>
  <si>
    <t>冬菜肉絲冬粉</t>
    <phoneticPr fontId="2" type="noConversion"/>
  </si>
  <si>
    <t>打拋肉</t>
    <phoneticPr fontId="2" type="noConversion"/>
  </si>
  <si>
    <t>綠豆粉角湯</t>
    <phoneticPr fontId="2" type="noConversion"/>
  </si>
  <si>
    <t>羅宋湯</t>
    <phoneticPr fontId="2" type="noConversion"/>
  </si>
  <si>
    <t>紅豆大麥湯</t>
    <phoneticPr fontId="2" type="noConversion"/>
  </si>
  <si>
    <t>扁食湯</t>
    <phoneticPr fontId="2" type="noConversion"/>
  </si>
  <si>
    <t>蘿蔔燒肉</t>
    <phoneticPr fontId="2" type="noConversion"/>
  </si>
  <si>
    <t>蕃茄紅燒肉</t>
    <phoneticPr fontId="2" type="noConversion"/>
  </si>
  <si>
    <t>塔香海茸</t>
    <phoneticPr fontId="2" type="noConversion"/>
  </si>
  <si>
    <t>蒜香署魚</t>
    <phoneticPr fontId="2" type="noConversion"/>
  </si>
  <si>
    <t>羅宋湯</t>
    <phoneticPr fontId="2" type="noConversion"/>
  </si>
  <si>
    <t>扁食湯</t>
    <phoneticPr fontId="2" type="noConversion"/>
  </si>
  <si>
    <t>秀菇白菜</t>
    <phoneticPr fontId="2" type="noConversion"/>
  </si>
  <si>
    <t>秀菇白菜</t>
    <phoneticPr fontId="2" type="noConversion"/>
  </si>
  <si>
    <t>玉菇小白菜</t>
    <phoneticPr fontId="2" type="noConversion"/>
  </si>
  <si>
    <t>打拋肉</t>
    <phoneticPr fontId="2" type="noConversion"/>
  </si>
  <si>
    <t>綠豆地瓜湯</t>
    <phoneticPr fontId="2" type="noConversion"/>
  </si>
  <si>
    <t>綠豆粉角湯</t>
    <phoneticPr fontId="2" type="noConversion"/>
  </si>
  <si>
    <t>紅豆大麥湯</t>
    <phoneticPr fontId="2" type="noConversion"/>
  </si>
  <si>
    <t>塔香海茸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</si>
</sst>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d&quot;日&quot;"/>
    <numFmt numFmtId="177" formatCode="0.0_ "/>
    <numFmt numFmtId="178" formatCode="0_ "/>
  </numFmts>
  <fonts count="50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w Cen MT"/>
      <family val="2"/>
    </font>
    <font>
      <sz val="10"/>
      <color theme="1"/>
      <name val="標楷體"/>
      <family val="4"/>
      <charset val="136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b/>
      <sz val="10"/>
      <color theme="1"/>
      <name val="新細明體"/>
      <family val="1"/>
      <charset val="136"/>
    </font>
    <font>
      <sz val="13"/>
      <color theme="1"/>
      <name val="細明體"/>
      <family val="3"/>
      <charset val="136"/>
    </font>
    <font>
      <sz val="10"/>
      <color theme="1"/>
      <name val="Calibri"/>
      <family val="2"/>
    </font>
    <font>
      <sz val="8"/>
      <color theme="1"/>
      <name val="Tw Cen MT"/>
      <family val="2"/>
    </font>
    <font>
      <sz val="6"/>
      <color theme="1"/>
      <name val="新細明體"/>
      <family val="1"/>
      <charset val="136"/>
    </font>
    <font>
      <sz val="8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8"/>
      <color rgb="FF0000CC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0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sz val="9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name val="新細明體"/>
      <family val="2"/>
      <charset val="136"/>
      <scheme val="minor"/>
    </font>
    <font>
      <sz val="9"/>
      <name val="標楷體"/>
      <family val="4"/>
      <charset val="136"/>
    </font>
    <font>
      <sz val="8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76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176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25" fillId="0" borderId="0" xfId="0" applyFont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25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76" fontId="3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1" fontId="35" fillId="0" borderId="1" xfId="0" applyNumberFormat="1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38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40" fillId="0" borderId="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/>
    </xf>
    <xf numFmtId="0" fontId="41" fillId="0" borderId="5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left" vertical="center" wrapText="1"/>
    </xf>
    <xf numFmtId="178" fontId="35" fillId="0" borderId="1" xfId="0" applyNumberFormat="1" applyFont="1" applyBorder="1" applyAlignment="1">
      <alignment horizontal="left" vertical="center"/>
    </xf>
    <xf numFmtId="177" fontId="9" fillId="0" borderId="3" xfId="0" applyNumberFormat="1" applyFont="1" applyBorder="1" applyAlignment="1">
      <alignment horizontal="left" vertical="center" wrapText="1"/>
    </xf>
    <xf numFmtId="1" fontId="35" fillId="0" borderId="3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3932" y="0"/>
          <a:ext cx="1081911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23571</xdr:colOff>
      <xdr:row>32</xdr:row>
      <xdr:rowOff>90144</xdr:rowOff>
    </xdr:from>
    <xdr:to>
      <xdr:col>14</xdr:col>
      <xdr:colOff>173226</xdr:colOff>
      <xdr:row>36</xdr:row>
      <xdr:rowOff>96537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4196" y="8334418"/>
          <a:ext cx="1378895" cy="855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216282</xdr:colOff>
      <xdr:row>0</xdr:row>
      <xdr:rowOff>0</xdr:rowOff>
    </xdr:from>
    <xdr:to>
      <xdr:col>3</xdr:col>
      <xdr:colOff>479559</xdr:colOff>
      <xdr:row>6</xdr:row>
      <xdr:rowOff>6708</xdr:rowOff>
    </xdr:to>
    <xdr:pic>
      <xdr:nvPicPr>
        <xdr:cNvPr id="2" name="圖片 1" descr="MR90043879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4907" y="0"/>
          <a:ext cx="1015752" cy="1264008"/>
        </a:xfrm>
        <a:prstGeom prst="rect">
          <a:avLst/>
        </a:prstGeom>
      </xdr:spPr>
    </xdr:pic>
    <xdr:clientData/>
  </xdr:twoCellAnchor>
  <xdr:twoCellAnchor editAs="oneCell">
    <xdr:from>
      <xdr:col>9</xdr:col>
      <xdr:colOff>23571</xdr:colOff>
      <xdr:row>32</xdr:row>
      <xdr:rowOff>90144</xdr:rowOff>
    </xdr:from>
    <xdr:to>
      <xdr:col>14</xdr:col>
      <xdr:colOff>173226</xdr:colOff>
      <xdr:row>36</xdr:row>
      <xdr:rowOff>96537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4196" y="8348319"/>
          <a:ext cx="1378380" cy="84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tabSelected="1" showWhiteSpace="0" view="pageLayout" topLeftCell="A24" zoomScale="148" zoomScaleNormal="100" zoomScaleSheetLayoutView="100" zoomScalePageLayoutView="148" workbookViewId="0">
      <selection activeCell="N26" sqref="N26"/>
    </sheetView>
  </sheetViews>
  <sheetFormatPr defaultRowHeight="17"/>
  <cols>
    <col min="1" max="1" width="6.08984375" customWidth="1"/>
    <col min="2" max="2" width="7" customWidth="1"/>
    <col min="3" max="3" width="3.6328125" customWidth="1"/>
    <col min="4" max="4" width="7.90625" customWidth="1"/>
    <col min="5" max="5" width="10.90625" customWidth="1"/>
    <col min="6" max="6" width="10.36328125" customWidth="1"/>
    <col min="7" max="7" width="9.08984375" customWidth="1"/>
    <col min="8" max="8" width="12.6328125" customWidth="1"/>
    <col min="9" max="13" width="3.6328125" customWidth="1"/>
    <col min="14" max="15" width="2.90625" customWidth="1"/>
    <col min="16" max="16" width="5" customWidth="1"/>
    <col min="17" max="17" width="4.6328125" customWidth="1"/>
    <col min="18" max="18" width="4.08984375" customWidth="1"/>
    <col min="19" max="19" width="3.6328125" customWidth="1"/>
    <col min="20" max="20" width="4.6328125" customWidth="1"/>
    <col min="21" max="22" width="3.6328125" customWidth="1"/>
    <col min="23" max="23" width="5.453125" customWidth="1"/>
  </cols>
  <sheetData>
    <row r="1" spans="1:23">
      <c r="A1" s="100"/>
      <c r="B1" s="100"/>
      <c r="C1" s="100"/>
      <c r="D1" s="101" t="s">
        <v>64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3">
      <c r="A2" s="100"/>
      <c r="B2" s="100"/>
      <c r="C2" s="100"/>
      <c r="D2" s="101" t="s">
        <v>67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23">
      <c r="A3" s="100"/>
      <c r="B3" s="100"/>
      <c r="C3" s="100"/>
      <c r="D3" s="106" t="s">
        <v>8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3">
      <c r="A4" s="100"/>
      <c r="B4" s="100"/>
      <c r="C4" s="100"/>
      <c r="D4" s="101" t="s">
        <v>137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23">
      <c r="A5" s="100"/>
      <c r="B5" s="100"/>
      <c r="C5" s="100"/>
      <c r="D5" s="101" t="s">
        <v>138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23">
      <c r="A6" s="100"/>
      <c r="B6" s="100"/>
      <c r="C6" s="100"/>
      <c r="D6" s="101" t="s">
        <v>18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23" ht="19.5" customHeight="1">
      <c r="A7" s="102" t="s">
        <v>136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Q7" s="82" t="s">
        <v>19</v>
      </c>
      <c r="R7" s="91" t="s">
        <v>20</v>
      </c>
      <c r="S7" s="82" t="s">
        <v>21</v>
      </c>
      <c r="T7" s="82" t="s">
        <v>22</v>
      </c>
      <c r="U7" s="82" t="s">
        <v>23</v>
      </c>
      <c r="V7" s="82" t="s">
        <v>24</v>
      </c>
      <c r="W7" s="85" t="s">
        <v>31</v>
      </c>
    </row>
    <row r="8" spans="1:23" ht="21.75" customHeight="1">
      <c r="A8" s="103" t="s">
        <v>0</v>
      </c>
      <c r="B8" s="104" t="s">
        <v>9</v>
      </c>
      <c r="C8" s="104" t="s">
        <v>10</v>
      </c>
      <c r="D8" s="104" t="s">
        <v>11</v>
      </c>
      <c r="E8" s="104" t="s">
        <v>12</v>
      </c>
      <c r="F8" s="104" t="s">
        <v>13</v>
      </c>
      <c r="G8" s="104" t="s">
        <v>14</v>
      </c>
      <c r="H8" s="104" t="s">
        <v>15</v>
      </c>
      <c r="I8" s="6" t="s">
        <v>1</v>
      </c>
      <c r="J8" s="107" t="s">
        <v>19</v>
      </c>
      <c r="K8" s="108" t="s">
        <v>20</v>
      </c>
      <c r="L8" s="107" t="s">
        <v>21</v>
      </c>
      <c r="M8" s="107" t="s">
        <v>22</v>
      </c>
      <c r="N8" s="107" t="s">
        <v>23</v>
      </c>
      <c r="O8" s="105" t="s">
        <v>24</v>
      </c>
      <c r="P8" s="85" t="s">
        <v>31</v>
      </c>
      <c r="Q8" s="83"/>
      <c r="R8" s="92"/>
      <c r="S8" s="83"/>
      <c r="T8" s="83"/>
      <c r="U8" s="83"/>
      <c r="V8" s="83"/>
      <c r="W8" s="86"/>
    </row>
    <row r="9" spans="1:23" ht="15.75" customHeight="1">
      <c r="A9" s="103"/>
      <c r="B9" s="104"/>
      <c r="C9" s="104"/>
      <c r="D9" s="104"/>
      <c r="E9" s="104"/>
      <c r="F9" s="104"/>
      <c r="G9" s="104"/>
      <c r="H9" s="104"/>
      <c r="I9" s="6" t="s">
        <v>17</v>
      </c>
      <c r="J9" s="107"/>
      <c r="K9" s="108"/>
      <c r="L9" s="107"/>
      <c r="M9" s="107"/>
      <c r="N9" s="107"/>
      <c r="O9" s="105"/>
      <c r="P9" s="94"/>
      <c r="Q9" s="84"/>
      <c r="R9" s="93"/>
      <c r="S9" s="84"/>
      <c r="T9" s="84"/>
      <c r="U9" s="84"/>
      <c r="V9" s="84"/>
      <c r="W9" s="87"/>
    </row>
    <row r="10" spans="1:23" ht="21.75" customHeight="1">
      <c r="A10" s="49">
        <v>1</v>
      </c>
      <c r="B10" s="38">
        <v>43707</v>
      </c>
      <c r="C10" s="13" t="s">
        <v>7</v>
      </c>
      <c r="D10" s="39" t="s">
        <v>29</v>
      </c>
      <c r="E10" s="39" t="s">
        <v>70</v>
      </c>
      <c r="F10" s="39" t="s">
        <v>71</v>
      </c>
      <c r="G10" s="39" t="s">
        <v>72</v>
      </c>
      <c r="H10" s="39" t="s">
        <v>119</v>
      </c>
      <c r="I10" s="42" t="s">
        <v>1</v>
      </c>
      <c r="J10" s="8">
        <v>5</v>
      </c>
      <c r="K10" s="8">
        <v>2.2000000000000002</v>
      </c>
      <c r="L10" s="8">
        <v>1.7</v>
      </c>
      <c r="M10" s="8">
        <v>2.2000000000000002</v>
      </c>
      <c r="N10" s="8">
        <v>1</v>
      </c>
      <c r="O10" s="8"/>
      <c r="P10" s="43">
        <f t="shared" ref="P10:P25" si="0">W10</f>
        <v>672.5</v>
      </c>
      <c r="Q10" s="8">
        <f t="shared" ref="Q10:Q31" si="1">J10*70</f>
        <v>350</v>
      </c>
      <c r="R10" s="7">
        <f t="shared" ref="R10:R30" si="2">K10*55</f>
        <v>121.00000000000001</v>
      </c>
      <c r="S10" s="7">
        <f t="shared" ref="S10:S31" si="3">L10*25</f>
        <v>42.5</v>
      </c>
      <c r="T10" s="7">
        <f t="shared" ref="T10:T31" si="4">M10*45</f>
        <v>99.000000000000014</v>
      </c>
      <c r="U10" s="7">
        <f t="shared" ref="U10:U31" si="5">N10*60</f>
        <v>60</v>
      </c>
      <c r="V10" s="7">
        <f t="shared" ref="V10:V30" si="6">O10*150</f>
        <v>0</v>
      </c>
      <c r="W10" s="43">
        <f t="shared" ref="W10:W30" si="7">SUM(Q10:V10)</f>
        <v>672.5</v>
      </c>
    </row>
    <row r="11" spans="1:23" ht="21.75" customHeight="1">
      <c r="A11" s="67">
        <v>2</v>
      </c>
      <c r="B11" s="12">
        <v>43710</v>
      </c>
      <c r="C11" s="13" t="s">
        <v>33</v>
      </c>
      <c r="D11" s="39" t="s">
        <v>29</v>
      </c>
      <c r="E11" s="39" t="s">
        <v>120</v>
      </c>
      <c r="F11" s="39" t="s">
        <v>73</v>
      </c>
      <c r="G11" s="39" t="s">
        <v>74</v>
      </c>
      <c r="H11" s="39" t="s">
        <v>68</v>
      </c>
      <c r="I11" s="44"/>
      <c r="J11" s="8">
        <v>5</v>
      </c>
      <c r="K11" s="8">
        <v>2.2000000000000002</v>
      </c>
      <c r="L11" s="8">
        <v>1.3</v>
      </c>
      <c r="M11" s="8">
        <v>1.5</v>
      </c>
      <c r="N11" s="8"/>
      <c r="O11" s="8"/>
      <c r="P11" s="43">
        <f>W11</f>
        <v>571</v>
      </c>
      <c r="Q11" s="8">
        <f t="shared" si="1"/>
        <v>350</v>
      </c>
      <c r="R11" s="7">
        <f t="shared" si="2"/>
        <v>121.00000000000001</v>
      </c>
      <c r="S11" s="7">
        <f t="shared" si="3"/>
        <v>32.5</v>
      </c>
      <c r="T11" s="7">
        <f t="shared" si="4"/>
        <v>67.5</v>
      </c>
      <c r="U11" s="7">
        <f t="shared" si="5"/>
        <v>0</v>
      </c>
      <c r="V11" s="7">
        <f t="shared" si="6"/>
        <v>0</v>
      </c>
      <c r="W11" s="43">
        <f t="shared" si="7"/>
        <v>571</v>
      </c>
    </row>
    <row r="12" spans="1:23" ht="21.75" customHeight="1">
      <c r="A12" s="67">
        <v>3</v>
      </c>
      <c r="B12" s="12">
        <v>43711</v>
      </c>
      <c r="C12" s="13" t="s">
        <v>4</v>
      </c>
      <c r="D12" s="39" t="s">
        <v>75</v>
      </c>
      <c r="E12" s="39" t="s">
        <v>76</v>
      </c>
      <c r="F12" s="39" t="s">
        <v>130</v>
      </c>
      <c r="G12" s="39" t="s">
        <v>65</v>
      </c>
      <c r="H12" s="39" t="s">
        <v>118</v>
      </c>
      <c r="I12" s="42" t="s">
        <v>32</v>
      </c>
      <c r="J12" s="8">
        <v>5</v>
      </c>
      <c r="K12" s="8">
        <v>2</v>
      </c>
      <c r="L12" s="8">
        <v>1.3</v>
      </c>
      <c r="M12" s="8">
        <v>2.2999999999999998</v>
      </c>
      <c r="N12" s="8">
        <v>1</v>
      </c>
      <c r="O12" s="8"/>
      <c r="P12" s="43">
        <f t="shared" si="0"/>
        <v>656</v>
      </c>
      <c r="Q12" s="8">
        <f t="shared" si="1"/>
        <v>350</v>
      </c>
      <c r="R12" s="7">
        <f t="shared" si="2"/>
        <v>110</v>
      </c>
      <c r="S12" s="7">
        <f t="shared" si="3"/>
        <v>32.5</v>
      </c>
      <c r="T12" s="7">
        <f t="shared" si="4"/>
        <v>103.49999999999999</v>
      </c>
      <c r="U12" s="7">
        <f t="shared" si="5"/>
        <v>60</v>
      </c>
      <c r="V12" s="7">
        <f t="shared" si="6"/>
        <v>0</v>
      </c>
      <c r="W12" s="43">
        <f t="shared" si="7"/>
        <v>656</v>
      </c>
    </row>
    <row r="13" spans="1:23" ht="21.75" customHeight="1">
      <c r="A13" s="67">
        <v>4</v>
      </c>
      <c r="B13" s="12">
        <v>43712</v>
      </c>
      <c r="C13" s="13" t="s">
        <v>5</v>
      </c>
      <c r="D13" s="95" t="s">
        <v>77</v>
      </c>
      <c r="E13" s="96"/>
      <c r="F13" s="39" t="s">
        <v>79</v>
      </c>
      <c r="G13" s="39" t="s">
        <v>78</v>
      </c>
      <c r="H13" s="52" t="s">
        <v>121</v>
      </c>
      <c r="I13" s="42" t="s">
        <v>17</v>
      </c>
      <c r="J13" s="8">
        <v>5</v>
      </c>
      <c r="K13" s="7">
        <v>2.2000000000000002</v>
      </c>
      <c r="L13" s="7">
        <v>1.5</v>
      </c>
      <c r="M13" s="7">
        <v>2.2999999999999998</v>
      </c>
      <c r="N13" s="7"/>
      <c r="O13" s="7">
        <v>1</v>
      </c>
      <c r="P13" s="43">
        <f>W13</f>
        <v>762</v>
      </c>
      <c r="Q13" s="8">
        <f t="shared" si="1"/>
        <v>350</v>
      </c>
      <c r="R13" s="7">
        <f t="shared" si="2"/>
        <v>121.00000000000001</v>
      </c>
      <c r="S13" s="7">
        <f t="shared" si="3"/>
        <v>37.5</v>
      </c>
      <c r="T13" s="7">
        <f t="shared" si="4"/>
        <v>103.49999999999999</v>
      </c>
      <c r="U13" s="7">
        <f t="shared" si="5"/>
        <v>0</v>
      </c>
      <c r="V13" s="7">
        <f t="shared" si="6"/>
        <v>150</v>
      </c>
      <c r="W13" s="43">
        <f t="shared" si="7"/>
        <v>762</v>
      </c>
    </row>
    <row r="14" spans="1:23" ht="21.75" customHeight="1">
      <c r="A14" s="67">
        <v>5</v>
      </c>
      <c r="B14" s="12">
        <v>43713</v>
      </c>
      <c r="C14" s="13" t="s">
        <v>6</v>
      </c>
      <c r="D14" s="39" t="s">
        <v>30</v>
      </c>
      <c r="E14" s="39" t="s">
        <v>80</v>
      </c>
      <c r="F14" s="39" t="s">
        <v>81</v>
      </c>
      <c r="G14" s="47" t="s">
        <v>131</v>
      </c>
      <c r="H14" s="52" t="s">
        <v>82</v>
      </c>
      <c r="I14" s="42"/>
      <c r="J14" s="8">
        <v>5</v>
      </c>
      <c r="K14" s="8">
        <v>2</v>
      </c>
      <c r="L14" s="8">
        <v>1.7</v>
      </c>
      <c r="M14" s="8">
        <v>2.2000000000000002</v>
      </c>
      <c r="N14" s="8"/>
      <c r="O14" s="8"/>
      <c r="P14" s="43">
        <f t="shared" si="0"/>
        <v>601.5</v>
      </c>
      <c r="Q14" s="8">
        <f t="shared" si="1"/>
        <v>350</v>
      </c>
      <c r="R14" s="7">
        <f t="shared" si="2"/>
        <v>110</v>
      </c>
      <c r="S14" s="7">
        <f t="shared" si="3"/>
        <v>42.5</v>
      </c>
      <c r="T14" s="7">
        <f t="shared" si="4"/>
        <v>99.000000000000014</v>
      </c>
      <c r="U14" s="7">
        <f t="shared" si="5"/>
        <v>0</v>
      </c>
      <c r="V14" s="7">
        <f t="shared" si="6"/>
        <v>0</v>
      </c>
      <c r="W14" s="43">
        <f t="shared" si="7"/>
        <v>601.5</v>
      </c>
    </row>
    <row r="15" spans="1:23" ht="21" customHeight="1">
      <c r="A15" s="67">
        <v>6</v>
      </c>
      <c r="B15" s="12">
        <v>43714</v>
      </c>
      <c r="C15" s="13" t="s">
        <v>7</v>
      </c>
      <c r="D15" s="39" t="s">
        <v>83</v>
      </c>
      <c r="E15" s="47" t="s">
        <v>127</v>
      </c>
      <c r="F15" s="47" t="s">
        <v>84</v>
      </c>
      <c r="G15" s="47" t="s">
        <v>108</v>
      </c>
      <c r="H15" s="47" t="s">
        <v>109</v>
      </c>
      <c r="I15" s="41" t="s">
        <v>1</v>
      </c>
      <c r="J15" s="8">
        <v>5</v>
      </c>
      <c r="K15" s="7">
        <v>2</v>
      </c>
      <c r="L15" s="7">
        <v>1</v>
      </c>
      <c r="M15" s="7">
        <v>2.2999999999999998</v>
      </c>
      <c r="N15" s="7">
        <v>1</v>
      </c>
      <c r="O15" s="7"/>
      <c r="P15" s="43">
        <f t="shared" si="0"/>
        <v>648.5</v>
      </c>
      <c r="Q15" s="8">
        <f t="shared" si="1"/>
        <v>350</v>
      </c>
      <c r="R15" s="7">
        <f t="shared" si="2"/>
        <v>110</v>
      </c>
      <c r="S15" s="7">
        <f t="shared" si="3"/>
        <v>25</v>
      </c>
      <c r="T15" s="7">
        <f t="shared" si="4"/>
        <v>103.49999999999999</v>
      </c>
      <c r="U15" s="7">
        <f t="shared" si="5"/>
        <v>60</v>
      </c>
      <c r="V15" s="7">
        <f t="shared" si="6"/>
        <v>0</v>
      </c>
      <c r="W15" s="43">
        <f t="shared" si="7"/>
        <v>648.5</v>
      </c>
    </row>
    <row r="16" spans="1:23" ht="20.25" customHeight="1">
      <c r="A16" s="67">
        <v>7</v>
      </c>
      <c r="B16" s="12">
        <v>43717</v>
      </c>
      <c r="C16" s="20" t="s">
        <v>37</v>
      </c>
      <c r="D16" s="39" t="s">
        <v>83</v>
      </c>
      <c r="E16" s="47" t="s">
        <v>85</v>
      </c>
      <c r="F16" s="47" t="s">
        <v>107</v>
      </c>
      <c r="G16" s="47" t="s">
        <v>86</v>
      </c>
      <c r="H16" s="39" t="s">
        <v>87</v>
      </c>
      <c r="I16" s="41"/>
      <c r="J16" s="8">
        <v>5</v>
      </c>
      <c r="K16" s="8">
        <v>2.2000000000000002</v>
      </c>
      <c r="L16" s="8">
        <v>1.5</v>
      </c>
      <c r="M16" s="8">
        <v>2.2999999999999998</v>
      </c>
      <c r="N16" s="8"/>
      <c r="O16" s="8"/>
      <c r="P16" s="43">
        <f t="shared" si="0"/>
        <v>612</v>
      </c>
      <c r="Q16" s="8">
        <f t="shared" si="1"/>
        <v>350</v>
      </c>
      <c r="R16" s="7">
        <f t="shared" si="2"/>
        <v>121.00000000000001</v>
      </c>
      <c r="S16" s="7">
        <f t="shared" si="3"/>
        <v>37.5</v>
      </c>
      <c r="T16" s="7">
        <f t="shared" si="4"/>
        <v>103.49999999999999</v>
      </c>
      <c r="U16" s="7">
        <f t="shared" si="5"/>
        <v>0</v>
      </c>
      <c r="V16" s="7">
        <f t="shared" si="6"/>
        <v>0</v>
      </c>
      <c r="W16" s="43">
        <f t="shared" si="7"/>
        <v>612</v>
      </c>
    </row>
    <row r="17" spans="1:23" ht="21.75" customHeight="1">
      <c r="A17" s="67">
        <v>8</v>
      </c>
      <c r="B17" s="32">
        <v>43718</v>
      </c>
      <c r="C17" s="13" t="s">
        <v>4</v>
      </c>
      <c r="D17" s="39" t="s">
        <v>88</v>
      </c>
      <c r="E17" s="39" t="s">
        <v>176</v>
      </c>
      <c r="F17" s="39" t="s">
        <v>89</v>
      </c>
      <c r="G17" s="39" t="s">
        <v>175</v>
      </c>
      <c r="H17" s="39" t="s">
        <v>177</v>
      </c>
      <c r="I17" s="42" t="s">
        <v>1</v>
      </c>
      <c r="J17" s="8">
        <v>5</v>
      </c>
      <c r="K17" s="7">
        <v>2</v>
      </c>
      <c r="L17" s="7">
        <v>1.7</v>
      </c>
      <c r="M17" s="7">
        <v>2.1</v>
      </c>
      <c r="N17" s="7">
        <v>1</v>
      </c>
      <c r="O17" s="7"/>
      <c r="P17" s="43">
        <f t="shared" si="0"/>
        <v>657</v>
      </c>
      <c r="Q17" s="8">
        <f t="shared" si="1"/>
        <v>350</v>
      </c>
      <c r="R17" s="7">
        <f t="shared" si="2"/>
        <v>110</v>
      </c>
      <c r="S17" s="7">
        <f t="shared" si="3"/>
        <v>42.5</v>
      </c>
      <c r="T17" s="7">
        <f t="shared" si="4"/>
        <v>94.5</v>
      </c>
      <c r="U17" s="7">
        <f t="shared" si="5"/>
        <v>60</v>
      </c>
      <c r="V17" s="7">
        <f t="shared" si="6"/>
        <v>0</v>
      </c>
      <c r="W17" s="43">
        <f t="shared" si="7"/>
        <v>657</v>
      </c>
    </row>
    <row r="18" spans="1:23" ht="22.5" customHeight="1">
      <c r="A18" s="67">
        <v>9</v>
      </c>
      <c r="B18" s="32">
        <v>43719</v>
      </c>
      <c r="C18" s="13" t="s">
        <v>5</v>
      </c>
      <c r="D18" s="95" t="s">
        <v>91</v>
      </c>
      <c r="E18" s="96"/>
      <c r="F18" s="50" t="s">
        <v>92</v>
      </c>
      <c r="G18" s="50" t="s">
        <v>34</v>
      </c>
      <c r="H18" s="50" t="s">
        <v>35</v>
      </c>
      <c r="I18" s="42" t="s">
        <v>17</v>
      </c>
      <c r="J18" s="40">
        <v>5</v>
      </c>
      <c r="K18" s="8">
        <v>2</v>
      </c>
      <c r="L18" s="8">
        <v>1.1000000000000001</v>
      </c>
      <c r="M18" s="8">
        <v>2</v>
      </c>
      <c r="N18" s="8"/>
      <c r="O18" s="8">
        <v>1</v>
      </c>
      <c r="P18" s="43">
        <f>W18</f>
        <v>727.5</v>
      </c>
      <c r="Q18" s="8">
        <f t="shared" si="1"/>
        <v>350</v>
      </c>
      <c r="R18" s="7">
        <f t="shared" si="2"/>
        <v>110</v>
      </c>
      <c r="S18" s="7">
        <f t="shared" si="3"/>
        <v>27.500000000000004</v>
      </c>
      <c r="T18" s="7">
        <f t="shared" si="4"/>
        <v>90</v>
      </c>
      <c r="U18" s="7">
        <f t="shared" si="5"/>
        <v>0</v>
      </c>
      <c r="V18" s="7">
        <f t="shared" si="6"/>
        <v>150</v>
      </c>
      <c r="W18" s="43">
        <f t="shared" si="7"/>
        <v>727.5</v>
      </c>
    </row>
    <row r="19" spans="1:23" ht="21" customHeight="1">
      <c r="A19" s="67">
        <v>10</v>
      </c>
      <c r="B19" s="32">
        <v>43720</v>
      </c>
      <c r="C19" s="13" t="s">
        <v>6</v>
      </c>
      <c r="D19" s="39" t="s">
        <v>30</v>
      </c>
      <c r="E19" s="53" t="s">
        <v>93</v>
      </c>
      <c r="F19" s="39" t="s">
        <v>81</v>
      </c>
      <c r="G19" s="53" t="s">
        <v>94</v>
      </c>
      <c r="H19" s="54" t="s">
        <v>122</v>
      </c>
      <c r="I19" s="19"/>
      <c r="J19" s="40">
        <v>5</v>
      </c>
      <c r="K19" s="8">
        <v>2</v>
      </c>
      <c r="L19" s="8">
        <v>1.3</v>
      </c>
      <c r="M19" s="8">
        <v>2</v>
      </c>
      <c r="N19" s="8"/>
      <c r="O19" s="8"/>
      <c r="P19" s="43">
        <f t="shared" ref="P19" si="8">W19</f>
        <v>582.5</v>
      </c>
      <c r="Q19" s="8">
        <f t="shared" si="1"/>
        <v>350</v>
      </c>
      <c r="R19" s="7">
        <f t="shared" si="2"/>
        <v>110</v>
      </c>
      <c r="S19" s="7">
        <f t="shared" si="3"/>
        <v>32.5</v>
      </c>
      <c r="T19" s="7">
        <f t="shared" si="4"/>
        <v>90</v>
      </c>
      <c r="U19" s="7">
        <f t="shared" si="5"/>
        <v>0</v>
      </c>
      <c r="V19" s="7">
        <f t="shared" si="6"/>
        <v>0</v>
      </c>
      <c r="W19" s="43">
        <f t="shared" si="7"/>
        <v>582.5</v>
      </c>
    </row>
    <row r="20" spans="1:23" ht="19.399999999999999" customHeight="1">
      <c r="A20" s="67">
        <v>11</v>
      </c>
      <c r="B20" s="32">
        <v>43721</v>
      </c>
      <c r="C20" s="13" t="s">
        <v>7</v>
      </c>
      <c r="D20" s="70"/>
      <c r="E20" s="71" t="s">
        <v>139</v>
      </c>
      <c r="F20" s="71"/>
      <c r="G20" s="71"/>
      <c r="H20" s="7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24.75" customHeight="1">
      <c r="A21" s="67">
        <v>12</v>
      </c>
      <c r="B21" s="32">
        <v>43724</v>
      </c>
      <c r="C21" s="13" t="s">
        <v>28</v>
      </c>
      <c r="D21" s="50" t="s">
        <v>29</v>
      </c>
      <c r="E21" s="80" t="s">
        <v>178</v>
      </c>
      <c r="F21" s="50" t="s">
        <v>97</v>
      </c>
      <c r="G21" s="50" t="s">
        <v>135</v>
      </c>
      <c r="H21" s="39" t="s">
        <v>98</v>
      </c>
      <c r="I21" s="45"/>
      <c r="J21" s="8">
        <v>5</v>
      </c>
      <c r="K21" s="7">
        <v>2.1</v>
      </c>
      <c r="L21" s="7">
        <v>1.5</v>
      </c>
      <c r="M21" s="7">
        <v>2.2999999999999998</v>
      </c>
      <c r="N21" s="7"/>
      <c r="O21" s="7"/>
      <c r="P21" s="43">
        <f t="shared" si="0"/>
        <v>606.5</v>
      </c>
      <c r="Q21" s="8">
        <f t="shared" si="1"/>
        <v>350</v>
      </c>
      <c r="R21" s="7">
        <f t="shared" si="2"/>
        <v>115.5</v>
      </c>
      <c r="S21" s="7">
        <f t="shared" si="3"/>
        <v>37.5</v>
      </c>
      <c r="T21" s="7">
        <f t="shared" si="4"/>
        <v>103.49999999999999</v>
      </c>
      <c r="U21" s="7">
        <f t="shared" si="5"/>
        <v>0</v>
      </c>
      <c r="V21" s="7">
        <f t="shared" si="6"/>
        <v>0</v>
      </c>
      <c r="W21" s="43">
        <f t="shared" si="7"/>
        <v>606.5</v>
      </c>
    </row>
    <row r="22" spans="1:23" ht="24" customHeight="1">
      <c r="A22" s="67">
        <v>13</v>
      </c>
      <c r="B22" s="32">
        <v>43725</v>
      </c>
      <c r="C22" s="13" t="s">
        <v>4</v>
      </c>
      <c r="D22" s="50" t="s">
        <v>99</v>
      </c>
      <c r="E22" s="39" t="s">
        <v>186</v>
      </c>
      <c r="F22" s="57" t="s">
        <v>145</v>
      </c>
      <c r="G22" s="65" t="s">
        <v>134</v>
      </c>
      <c r="H22" s="39" t="s">
        <v>113</v>
      </c>
      <c r="I22" s="42" t="s">
        <v>1</v>
      </c>
      <c r="J22" s="8">
        <v>5</v>
      </c>
      <c r="K22" s="7">
        <v>2</v>
      </c>
      <c r="L22" s="7">
        <v>1.7</v>
      </c>
      <c r="M22" s="7">
        <v>2.5</v>
      </c>
      <c r="N22" s="7">
        <v>1</v>
      </c>
      <c r="O22" s="7"/>
      <c r="P22" s="43">
        <f t="shared" si="0"/>
        <v>675</v>
      </c>
      <c r="Q22" s="8">
        <f t="shared" si="1"/>
        <v>350</v>
      </c>
      <c r="R22" s="7">
        <f t="shared" si="2"/>
        <v>110</v>
      </c>
      <c r="S22" s="7">
        <f t="shared" si="3"/>
        <v>42.5</v>
      </c>
      <c r="T22" s="7">
        <f t="shared" si="4"/>
        <v>112.5</v>
      </c>
      <c r="U22" s="7">
        <f t="shared" si="5"/>
        <v>60</v>
      </c>
      <c r="V22" s="7">
        <f t="shared" si="6"/>
        <v>0</v>
      </c>
      <c r="W22" s="43">
        <f t="shared" si="7"/>
        <v>675</v>
      </c>
    </row>
    <row r="23" spans="1:23" ht="21.75" customHeight="1">
      <c r="A23" s="67">
        <v>14</v>
      </c>
      <c r="B23" s="32">
        <v>43726</v>
      </c>
      <c r="C23" s="13" t="s">
        <v>5</v>
      </c>
      <c r="D23" s="95" t="s">
        <v>110</v>
      </c>
      <c r="E23" s="96"/>
      <c r="F23" s="39" t="s">
        <v>100</v>
      </c>
      <c r="G23" s="39" t="s">
        <v>101</v>
      </c>
      <c r="H23" s="39" t="s">
        <v>36</v>
      </c>
      <c r="I23" s="42" t="s">
        <v>17</v>
      </c>
      <c r="J23" s="8">
        <v>5</v>
      </c>
      <c r="K23" s="8">
        <v>2</v>
      </c>
      <c r="L23" s="8">
        <v>1.3</v>
      </c>
      <c r="M23" s="8">
        <v>2</v>
      </c>
      <c r="N23" s="8"/>
      <c r="O23" s="8">
        <v>1</v>
      </c>
      <c r="P23" s="43">
        <f t="shared" si="0"/>
        <v>732.5</v>
      </c>
      <c r="Q23" s="8">
        <f t="shared" si="1"/>
        <v>350</v>
      </c>
      <c r="R23" s="7">
        <f t="shared" si="2"/>
        <v>110</v>
      </c>
      <c r="S23" s="7">
        <f t="shared" si="3"/>
        <v>32.5</v>
      </c>
      <c r="T23" s="7">
        <f t="shared" si="4"/>
        <v>90</v>
      </c>
      <c r="U23" s="7">
        <f t="shared" si="5"/>
        <v>0</v>
      </c>
      <c r="V23" s="7">
        <f t="shared" si="6"/>
        <v>150</v>
      </c>
      <c r="W23" s="43">
        <f t="shared" si="7"/>
        <v>732.5</v>
      </c>
    </row>
    <row r="24" spans="1:23" ht="25.5" customHeight="1">
      <c r="A24" s="67">
        <v>15</v>
      </c>
      <c r="B24" s="32">
        <v>43727</v>
      </c>
      <c r="C24" s="13" t="s">
        <v>6</v>
      </c>
      <c r="D24" s="39" t="s">
        <v>30</v>
      </c>
      <c r="E24" s="50" t="s">
        <v>102</v>
      </c>
      <c r="F24" s="39" t="s">
        <v>81</v>
      </c>
      <c r="G24" s="64" t="s">
        <v>129</v>
      </c>
      <c r="H24" s="39" t="s">
        <v>116</v>
      </c>
      <c r="I24" s="41"/>
      <c r="J24" s="8">
        <v>5</v>
      </c>
      <c r="K24" s="8">
        <v>2.2000000000000002</v>
      </c>
      <c r="L24" s="8">
        <v>1.7</v>
      </c>
      <c r="M24" s="8">
        <v>2.2999999999999998</v>
      </c>
      <c r="N24" s="8"/>
      <c r="O24" s="8"/>
      <c r="P24" s="43">
        <f t="shared" si="0"/>
        <v>617</v>
      </c>
      <c r="Q24" s="8">
        <f t="shared" si="1"/>
        <v>350</v>
      </c>
      <c r="R24" s="7">
        <f t="shared" si="2"/>
        <v>121.00000000000001</v>
      </c>
      <c r="S24" s="7">
        <f t="shared" si="3"/>
        <v>42.5</v>
      </c>
      <c r="T24" s="7">
        <f t="shared" si="4"/>
        <v>103.49999999999999</v>
      </c>
      <c r="U24" s="7">
        <f t="shared" si="5"/>
        <v>0</v>
      </c>
      <c r="V24" s="7">
        <f t="shared" si="6"/>
        <v>0</v>
      </c>
      <c r="W24" s="43">
        <f t="shared" si="7"/>
        <v>617</v>
      </c>
    </row>
    <row r="25" spans="1:23" ht="24" customHeight="1">
      <c r="A25" s="67">
        <v>16</v>
      </c>
      <c r="B25" s="32">
        <v>43728</v>
      </c>
      <c r="C25" s="13" t="s">
        <v>7</v>
      </c>
      <c r="D25" s="50" t="s">
        <v>29</v>
      </c>
      <c r="E25" s="65" t="s">
        <v>132</v>
      </c>
      <c r="F25" s="39" t="s">
        <v>103</v>
      </c>
      <c r="G25" s="39" t="s">
        <v>128</v>
      </c>
      <c r="H25" s="39" t="s">
        <v>179</v>
      </c>
      <c r="I25" s="42" t="s">
        <v>32</v>
      </c>
      <c r="J25" s="8">
        <v>5</v>
      </c>
      <c r="K25" s="8">
        <v>2.1</v>
      </c>
      <c r="L25" s="8">
        <v>1.4</v>
      </c>
      <c r="M25" s="8">
        <v>2.2999999999999998</v>
      </c>
      <c r="N25" s="8">
        <v>1</v>
      </c>
      <c r="O25" s="8"/>
      <c r="P25" s="43">
        <f t="shared" si="0"/>
        <v>664</v>
      </c>
      <c r="Q25" s="8">
        <f t="shared" si="1"/>
        <v>350</v>
      </c>
      <c r="R25" s="7">
        <f t="shared" si="2"/>
        <v>115.5</v>
      </c>
      <c r="S25" s="7">
        <f t="shared" si="3"/>
        <v>35</v>
      </c>
      <c r="T25" s="7">
        <f t="shared" si="4"/>
        <v>103.49999999999999</v>
      </c>
      <c r="U25" s="7">
        <f t="shared" si="5"/>
        <v>60</v>
      </c>
      <c r="V25" s="7">
        <f t="shared" si="6"/>
        <v>0</v>
      </c>
      <c r="W25" s="43">
        <f t="shared" si="7"/>
        <v>664</v>
      </c>
    </row>
    <row r="26" spans="1:23" ht="19.5" customHeight="1">
      <c r="A26" s="67">
        <v>17</v>
      </c>
      <c r="B26" s="32">
        <v>43731</v>
      </c>
      <c r="C26" s="13" t="s">
        <v>28</v>
      </c>
      <c r="D26" s="50" t="s">
        <v>29</v>
      </c>
      <c r="E26" s="55" t="s">
        <v>95</v>
      </c>
      <c r="F26" s="55" t="s">
        <v>191</v>
      </c>
      <c r="G26" s="55" t="s">
        <v>96</v>
      </c>
      <c r="H26" s="56" t="s">
        <v>180</v>
      </c>
      <c r="I26" s="42"/>
      <c r="J26" s="40">
        <v>5</v>
      </c>
      <c r="K26" s="8">
        <v>2</v>
      </c>
      <c r="L26" s="8">
        <v>1.1000000000000001</v>
      </c>
      <c r="M26" s="8">
        <v>2</v>
      </c>
      <c r="N26" s="8"/>
      <c r="O26" s="8"/>
      <c r="P26" s="43">
        <f>W26</f>
        <v>577.5</v>
      </c>
      <c r="Q26" s="8">
        <f>J26*70</f>
        <v>350</v>
      </c>
      <c r="R26" s="7">
        <f>K26*55</f>
        <v>110</v>
      </c>
      <c r="S26" s="7">
        <f>L26*25</f>
        <v>27.500000000000004</v>
      </c>
      <c r="T26" s="7">
        <f>M26*45</f>
        <v>90</v>
      </c>
      <c r="U26" s="7">
        <f>N26*60</f>
        <v>0</v>
      </c>
      <c r="V26" s="7">
        <f>O26*150</f>
        <v>0</v>
      </c>
      <c r="W26" s="43">
        <f>SUM(Q26:V26)</f>
        <v>577.5</v>
      </c>
    </row>
    <row r="27" spans="1:23" ht="21" customHeight="1">
      <c r="A27" s="67">
        <v>18</v>
      </c>
      <c r="B27" s="32">
        <v>43732</v>
      </c>
      <c r="C27" s="13" t="s">
        <v>4</v>
      </c>
      <c r="D27" s="39" t="s">
        <v>88</v>
      </c>
      <c r="E27" s="39" t="s">
        <v>111</v>
      </c>
      <c r="F27" s="57" t="s">
        <v>112</v>
      </c>
      <c r="G27" s="39" t="s">
        <v>104</v>
      </c>
      <c r="H27" s="39" t="s">
        <v>66</v>
      </c>
      <c r="I27" s="42" t="s">
        <v>32</v>
      </c>
      <c r="J27" s="8">
        <v>5</v>
      </c>
      <c r="K27" s="8">
        <v>2</v>
      </c>
      <c r="L27" s="8">
        <v>1.3</v>
      </c>
      <c r="M27" s="8">
        <v>1.5</v>
      </c>
      <c r="N27" s="8">
        <v>1</v>
      </c>
      <c r="O27" s="8"/>
      <c r="P27" s="43">
        <f>W27</f>
        <v>620</v>
      </c>
      <c r="Q27" s="8">
        <f t="shared" si="1"/>
        <v>350</v>
      </c>
      <c r="R27" s="7">
        <f t="shared" si="2"/>
        <v>110</v>
      </c>
      <c r="S27" s="7">
        <f t="shared" si="3"/>
        <v>32.5</v>
      </c>
      <c r="T27" s="7">
        <f t="shared" si="4"/>
        <v>67.5</v>
      </c>
      <c r="U27" s="7">
        <f t="shared" si="5"/>
        <v>60</v>
      </c>
      <c r="V27" s="7">
        <f t="shared" si="6"/>
        <v>0</v>
      </c>
      <c r="W27" s="43">
        <f t="shared" si="7"/>
        <v>620</v>
      </c>
    </row>
    <row r="28" spans="1:23" ht="21" customHeight="1">
      <c r="A28" s="67">
        <v>19</v>
      </c>
      <c r="B28" s="32">
        <v>43733</v>
      </c>
      <c r="C28" s="13" t="s">
        <v>5</v>
      </c>
      <c r="D28" s="39" t="s">
        <v>29</v>
      </c>
      <c r="E28" s="39" t="s">
        <v>105</v>
      </c>
      <c r="F28" s="39" t="s">
        <v>63</v>
      </c>
      <c r="G28" s="39" t="s">
        <v>106</v>
      </c>
      <c r="H28" s="39" t="s">
        <v>117</v>
      </c>
      <c r="I28" s="42" t="s">
        <v>17</v>
      </c>
      <c r="J28" s="8">
        <v>5</v>
      </c>
      <c r="K28" s="8">
        <v>2</v>
      </c>
      <c r="L28" s="8">
        <v>1.5</v>
      </c>
      <c r="M28" s="8">
        <v>2</v>
      </c>
      <c r="N28" s="8"/>
      <c r="O28" s="8">
        <v>1</v>
      </c>
      <c r="P28" s="43">
        <f>W28</f>
        <v>737.5</v>
      </c>
      <c r="Q28" s="8">
        <f t="shared" si="1"/>
        <v>350</v>
      </c>
      <c r="R28" s="7">
        <f t="shared" si="2"/>
        <v>110</v>
      </c>
      <c r="S28" s="7">
        <f t="shared" si="3"/>
        <v>37.5</v>
      </c>
      <c r="T28" s="7">
        <f t="shared" si="4"/>
        <v>90</v>
      </c>
      <c r="U28" s="7">
        <f t="shared" si="5"/>
        <v>0</v>
      </c>
      <c r="V28" s="7">
        <f t="shared" si="6"/>
        <v>150</v>
      </c>
      <c r="W28" s="43">
        <f t="shared" si="7"/>
        <v>737.5</v>
      </c>
    </row>
    <row r="29" spans="1:23" ht="21" customHeight="1">
      <c r="A29" s="67">
        <v>20</v>
      </c>
      <c r="B29" s="32">
        <v>43734</v>
      </c>
      <c r="C29" s="13" t="s">
        <v>6</v>
      </c>
      <c r="D29" s="39" t="s">
        <v>30</v>
      </c>
      <c r="E29" s="58" t="s">
        <v>184</v>
      </c>
      <c r="F29" s="39" t="s">
        <v>81</v>
      </c>
      <c r="G29" s="51" t="s">
        <v>133</v>
      </c>
      <c r="H29" s="58" t="s">
        <v>181</v>
      </c>
      <c r="I29" s="46"/>
      <c r="J29" s="8">
        <v>5</v>
      </c>
      <c r="K29" s="8">
        <v>2.2000000000000002</v>
      </c>
      <c r="L29" s="8">
        <v>1.7</v>
      </c>
      <c r="M29" s="8">
        <v>2.2000000000000002</v>
      </c>
      <c r="N29" s="8"/>
      <c r="O29" s="8"/>
      <c r="P29" s="43">
        <f t="shared" ref="P29" si="9">W29</f>
        <v>612.5</v>
      </c>
      <c r="Q29" s="8">
        <f t="shared" si="1"/>
        <v>350</v>
      </c>
      <c r="R29" s="7">
        <f t="shared" si="2"/>
        <v>121.00000000000001</v>
      </c>
      <c r="S29" s="7">
        <f t="shared" si="3"/>
        <v>42.5</v>
      </c>
      <c r="T29" s="7">
        <f t="shared" si="4"/>
        <v>99.000000000000014</v>
      </c>
      <c r="U29" s="7">
        <f t="shared" si="5"/>
        <v>0</v>
      </c>
      <c r="V29" s="7">
        <f t="shared" si="6"/>
        <v>0</v>
      </c>
      <c r="W29" s="43">
        <f t="shared" si="7"/>
        <v>612.5</v>
      </c>
    </row>
    <row r="30" spans="1:23" ht="21" customHeight="1">
      <c r="A30" s="67">
        <v>21</v>
      </c>
      <c r="B30" s="32">
        <v>43735</v>
      </c>
      <c r="C30" s="13" t="s">
        <v>7</v>
      </c>
      <c r="D30" s="50" t="s">
        <v>29</v>
      </c>
      <c r="E30" s="58" t="s">
        <v>115</v>
      </c>
      <c r="F30" s="58" t="s">
        <v>190</v>
      </c>
      <c r="G30" s="58" t="s">
        <v>185</v>
      </c>
      <c r="H30" s="58" t="s">
        <v>182</v>
      </c>
      <c r="I30" s="42" t="s">
        <v>32</v>
      </c>
      <c r="J30" s="8">
        <v>5</v>
      </c>
      <c r="K30" s="8">
        <v>2.2000000000000002</v>
      </c>
      <c r="L30" s="8">
        <v>1.7</v>
      </c>
      <c r="M30" s="8">
        <v>2.2000000000000002</v>
      </c>
      <c r="N30" s="8">
        <v>1</v>
      </c>
      <c r="O30" s="8"/>
      <c r="P30" s="43">
        <f t="shared" ref="P30:P32" si="10">W30</f>
        <v>672.5</v>
      </c>
      <c r="Q30" s="8">
        <f t="shared" si="1"/>
        <v>350</v>
      </c>
      <c r="R30" s="7">
        <f t="shared" si="2"/>
        <v>121.00000000000001</v>
      </c>
      <c r="S30" s="7">
        <f t="shared" si="3"/>
        <v>42.5</v>
      </c>
      <c r="T30" s="7">
        <f t="shared" si="4"/>
        <v>99.000000000000014</v>
      </c>
      <c r="U30" s="7">
        <f t="shared" si="5"/>
        <v>60</v>
      </c>
      <c r="V30" s="7">
        <f t="shared" si="6"/>
        <v>0</v>
      </c>
      <c r="W30" s="43">
        <f t="shared" si="7"/>
        <v>672.5</v>
      </c>
    </row>
    <row r="31" spans="1:23" ht="21" customHeight="1">
      <c r="A31" s="67">
        <v>22</v>
      </c>
      <c r="B31" s="69">
        <v>43738</v>
      </c>
      <c r="C31" s="73" t="s">
        <v>140</v>
      </c>
      <c r="D31" s="39" t="s">
        <v>29</v>
      </c>
      <c r="E31" s="13" t="s">
        <v>183</v>
      </c>
      <c r="F31" s="13" t="s">
        <v>141</v>
      </c>
      <c r="G31" s="13" t="s">
        <v>142</v>
      </c>
      <c r="H31" s="39" t="s">
        <v>143</v>
      </c>
      <c r="I31" s="74"/>
      <c r="J31" s="8">
        <v>5</v>
      </c>
      <c r="K31" s="8">
        <v>2.2000000000000002</v>
      </c>
      <c r="L31" s="8">
        <v>1.7</v>
      </c>
      <c r="M31" s="8">
        <v>2.2000000000000002</v>
      </c>
      <c r="N31" s="8"/>
      <c r="O31" s="8"/>
      <c r="P31" s="43">
        <f t="shared" si="10"/>
        <v>656.5</v>
      </c>
      <c r="Q31" s="8">
        <f t="shared" si="1"/>
        <v>350</v>
      </c>
      <c r="R31" s="7">
        <f t="shared" ref="R31" si="11">K31*75</f>
        <v>165</v>
      </c>
      <c r="S31" s="7">
        <f t="shared" si="3"/>
        <v>42.5</v>
      </c>
      <c r="T31" s="7">
        <f t="shared" si="4"/>
        <v>99.000000000000014</v>
      </c>
      <c r="U31" s="7">
        <f t="shared" si="5"/>
        <v>0</v>
      </c>
      <c r="V31" s="7">
        <f t="shared" ref="V31" si="12">O31*120</f>
        <v>0</v>
      </c>
      <c r="W31" s="43">
        <f>SUM(Q31:V31)</f>
        <v>656.5</v>
      </c>
    </row>
    <row r="32" spans="1:23" ht="15.75" customHeight="1">
      <c r="A32" s="89" t="s">
        <v>27</v>
      </c>
      <c r="B32" s="90"/>
      <c r="C32" s="90"/>
      <c r="D32" s="90"/>
      <c r="E32" s="90"/>
      <c r="F32" s="90"/>
      <c r="G32" s="90"/>
      <c r="H32" s="90"/>
      <c r="I32" s="31"/>
      <c r="J32" s="62">
        <f t="shared" ref="J32:O32" si="13">SUM(J10:J31)/21</f>
        <v>5</v>
      </c>
      <c r="K32" s="62">
        <f t="shared" si="13"/>
        <v>2.0857142857142863</v>
      </c>
      <c r="L32" s="62">
        <f t="shared" si="13"/>
        <v>1.4619047619047618</v>
      </c>
      <c r="M32" s="62">
        <f t="shared" si="13"/>
        <v>2.128571428571429</v>
      </c>
      <c r="N32" s="62">
        <f t="shared" si="13"/>
        <v>0.38095238095238093</v>
      </c>
      <c r="O32" s="62">
        <f t="shared" si="13"/>
        <v>0.19047619047619047</v>
      </c>
      <c r="P32" s="63">
        <f t="shared" si="10"/>
        <v>650.57142857142856</v>
      </c>
      <c r="Q32" s="59">
        <f t="shared" ref="Q32:W32" si="14">SUM(Q10:Q31)/21</f>
        <v>350</v>
      </c>
      <c r="R32" s="75">
        <f t="shared" si="14"/>
        <v>116.80952380952381</v>
      </c>
      <c r="S32" s="60">
        <f t="shared" si="14"/>
        <v>36.547619047619051</v>
      </c>
      <c r="T32" s="60">
        <f t="shared" si="14"/>
        <v>95.785714285714292</v>
      </c>
      <c r="U32" s="60">
        <f t="shared" si="14"/>
        <v>22.857142857142858</v>
      </c>
      <c r="V32" s="60">
        <f t="shared" si="14"/>
        <v>28.571428571428573</v>
      </c>
      <c r="W32" s="61">
        <f t="shared" si="14"/>
        <v>650.57142857142856</v>
      </c>
    </row>
    <row r="33" spans="1:24">
      <c r="A33" s="3" t="s">
        <v>16</v>
      </c>
      <c r="B33" s="3"/>
      <c r="C33" s="3"/>
      <c r="D33" s="3"/>
      <c r="E33" s="3"/>
      <c r="F33" s="3"/>
      <c r="G33" s="3"/>
      <c r="H33" s="11"/>
      <c r="I33" s="11"/>
      <c r="J33" s="4"/>
      <c r="K33" s="4"/>
      <c r="L33" s="4"/>
      <c r="M33" s="4"/>
      <c r="N33" s="4"/>
      <c r="O33" s="4"/>
      <c r="P33" s="17"/>
      <c r="Q33" s="18"/>
      <c r="R33" s="16"/>
      <c r="S33" s="16"/>
      <c r="T33" s="16"/>
      <c r="U33" s="16"/>
      <c r="V33" s="16"/>
      <c r="W33" s="16"/>
    </row>
    <row r="34" spans="1:24">
      <c r="A34" s="2" t="s">
        <v>2</v>
      </c>
      <c r="B34" s="1"/>
      <c r="C34" s="1"/>
      <c r="D34" s="1"/>
      <c r="E34" s="1"/>
      <c r="H34" s="9"/>
      <c r="I34" s="9"/>
      <c r="J34" s="5"/>
      <c r="K34" s="5"/>
      <c r="L34" s="5"/>
      <c r="M34" s="5"/>
      <c r="N34" s="5"/>
      <c r="O34" s="5"/>
    </row>
    <row r="35" spans="1:24">
      <c r="A35" s="2" t="s">
        <v>3</v>
      </c>
      <c r="B35" s="1"/>
      <c r="C35" s="1"/>
      <c r="D35" s="1"/>
      <c r="E35" s="1"/>
      <c r="F35" s="1"/>
      <c r="G35" s="1"/>
      <c r="H35" s="9"/>
      <c r="I35" s="9"/>
      <c r="J35" s="5"/>
      <c r="K35" s="5"/>
      <c r="L35" s="5"/>
      <c r="M35" s="5"/>
      <c r="N35" s="5"/>
      <c r="O35" s="5"/>
    </row>
    <row r="36" spans="1:24">
      <c r="A36" s="97" t="s">
        <v>123</v>
      </c>
      <c r="B36" s="9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4"/>
      <c r="T36" s="15"/>
      <c r="U36" s="15"/>
      <c r="V36" s="15"/>
      <c r="W36" s="16"/>
      <c r="X36" s="16"/>
    </row>
    <row r="37" spans="1:24">
      <c r="A37" s="98" t="s">
        <v>124</v>
      </c>
      <c r="B37" s="98"/>
      <c r="C37" s="9" t="s">
        <v>125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24" ht="17.25" customHeight="1">
      <c r="A38" s="99" t="s">
        <v>126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</row>
    <row r="39" spans="1:24">
      <c r="B39" s="88" t="s">
        <v>25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24">
      <c r="B40" s="88" t="s">
        <v>26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24" ht="69.75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24" ht="12.75" hidden="1" customHeight="1"/>
    <row r="43" spans="1:24" ht="25">
      <c r="A43" s="21" t="s">
        <v>54</v>
      </c>
      <c r="B43" s="9"/>
      <c r="C43" s="9"/>
      <c r="D43" s="9"/>
      <c r="E43" s="9"/>
      <c r="F43" s="9"/>
      <c r="G43" s="9"/>
      <c r="H43" s="9"/>
      <c r="I43" s="9"/>
    </row>
    <row r="44" spans="1:24" ht="18">
      <c r="A44" s="35" t="s">
        <v>59</v>
      </c>
      <c r="B44" s="35"/>
      <c r="C44" s="35"/>
      <c r="D44" s="35"/>
      <c r="E44" s="35"/>
      <c r="F44" s="35"/>
      <c r="H44" s="35"/>
      <c r="I44" s="48">
        <v>108</v>
      </c>
      <c r="J44" s="36" t="s">
        <v>58</v>
      </c>
      <c r="K44" s="35">
        <v>8</v>
      </c>
      <c r="L44" s="36" t="s">
        <v>56</v>
      </c>
      <c r="M44">
        <v>30</v>
      </c>
      <c r="N44" t="s">
        <v>57</v>
      </c>
    </row>
    <row r="45" spans="1:24" ht="18.5" thickBot="1">
      <c r="A45" s="22" t="s">
        <v>38</v>
      </c>
    </row>
    <row r="46" spans="1:24" ht="48" customHeight="1">
      <c r="A46" s="28" t="s">
        <v>39</v>
      </c>
      <c r="B46" s="110" t="s">
        <v>40</v>
      </c>
      <c r="C46" s="110"/>
      <c r="D46" s="110"/>
      <c r="E46" s="23" t="s">
        <v>41</v>
      </c>
      <c r="F46" s="110" t="s">
        <v>42</v>
      </c>
      <c r="G46" s="110"/>
      <c r="H46" s="110" t="s">
        <v>43</v>
      </c>
      <c r="I46" s="110"/>
      <c r="J46" s="110"/>
      <c r="K46" s="110"/>
      <c r="L46" s="110"/>
    </row>
    <row r="47" spans="1:24" ht="30" customHeight="1">
      <c r="A47" s="29" t="s">
        <v>44</v>
      </c>
      <c r="B47" s="109"/>
      <c r="C47" s="109"/>
      <c r="D47" s="109"/>
      <c r="E47" s="19"/>
      <c r="F47" s="19"/>
      <c r="G47" s="19"/>
      <c r="H47" s="109" t="s">
        <v>45</v>
      </c>
      <c r="I47" s="109"/>
      <c r="J47" s="109"/>
      <c r="K47" s="109"/>
      <c r="L47" s="109"/>
    </row>
    <row r="48" spans="1:24" ht="30" customHeight="1" thickBot="1">
      <c r="A48" s="30" t="s">
        <v>46</v>
      </c>
      <c r="B48" s="109"/>
      <c r="C48" s="109"/>
      <c r="D48" s="109"/>
      <c r="E48" s="19"/>
      <c r="F48" s="19"/>
      <c r="G48" s="19"/>
      <c r="H48" s="109" t="s">
        <v>45</v>
      </c>
      <c r="I48" s="109"/>
      <c r="J48" s="109"/>
      <c r="K48" s="109"/>
      <c r="L48" s="109"/>
    </row>
    <row r="49" spans="1:14" ht="30" customHeight="1" thickBot="1">
      <c r="A49" s="30" t="s">
        <v>47</v>
      </c>
      <c r="B49" s="109"/>
      <c r="C49" s="109"/>
      <c r="D49" s="109"/>
      <c r="E49" s="19"/>
      <c r="F49" s="19"/>
      <c r="G49" s="19"/>
      <c r="H49" s="109" t="s">
        <v>45</v>
      </c>
      <c r="I49" s="109"/>
      <c r="J49" s="109"/>
      <c r="K49" s="109"/>
      <c r="L49" s="109"/>
    </row>
    <row r="50" spans="1:14" ht="30" customHeight="1" thickBot="1">
      <c r="A50" s="30" t="s">
        <v>48</v>
      </c>
      <c r="B50" s="109"/>
      <c r="C50" s="109"/>
      <c r="D50" s="109"/>
      <c r="E50" s="19"/>
      <c r="F50" s="19"/>
      <c r="G50" s="19"/>
      <c r="H50" s="109" t="s">
        <v>45</v>
      </c>
      <c r="I50" s="109"/>
      <c r="J50" s="109"/>
      <c r="K50" s="109"/>
      <c r="L50" s="109"/>
    </row>
    <row r="51" spans="1:14" ht="30" customHeight="1" thickBot="1">
      <c r="A51" s="30" t="s">
        <v>15</v>
      </c>
      <c r="B51" s="109"/>
      <c r="C51" s="109"/>
      <c r="D51" s="109"/>
      <c r="E51" s="19"/>
      <c r="F51" s="19"/>
      <c r="G51" s="19"/>
      <c r="H51" s="109" t="s">
        <v>45</v>
      </c>
      <c r="I51" s="109"/>
      <c r="J51" s="109"/>
      <c r="K51" s="109"/>
      <c r="L51" s="109"/>
    </row>
    <row r="52" spans="1:14" ht="30" customHeight="1" thickBot="1">
      <c r="A52" s="30" t="s">
        <v>49</v>
      </c>
      <c r="B52" s="109"/>
      <c r="C52" s="109"/>
      <c r="D52" s="109"/>
      <c r="E52" s="24"/>
      <c r="F52" s="19"/>
      <c r="G52" s="19"/>
      <c r="H52" s="111"/>
      <c r="I52" s="112"/>
      <c r="J52" s="112"/>
      <c r="K52" s="112"/>
      <c r="L52" s="113"/>
    </row>
    <row r="53" spans="1:14" ht="18">
      <c r="A53" s="25" t="s">
        <v>50</v>
      </c>
    </row>
    <row r="54" spans="1:14" ht="18">
      <c r="A54" s="25" t="s">
        <v>53</v>
      </c>
    </row>
    <row r="55" spans="1:14" ht="18">
      <c r="A55" s="25" t="s">
        <v>51</v>
      </c>
    </row>
    <row r="56" spans="1:14" ht="18">
      <c r="A56" s="26" t="s">
        <v>52</v>
      </c>
    </row>
    <row r="58" spans="1:14">
      <c r="A58" s="27"/>
    </row>
    <row r="59" spans="1:14" ht="25">
      <c r="A59" s="21" t="s">
        <v>54</v>
      </c>
      <c r="B59" s="33"/>
      <c r="C59" s="33"/>
      <c r="D59" s="33"/>
      <c r="E59" s="33"/>
      <c r="F59" s="33"/>
      <c r="G59" s="33"/>
      <c r="H59" s="33"/>
      <c r="I59" s="34"/>
      <c r="J59" s="34"/>
    </row>
    <row r="60" spans="1:14" ht="18">
      <c r="A60" s="35" t="s">
        <v>60</v>
      </c>
      <c r="B60" s="35"/>
      <c r="C60" s="35"/>
      <c r="D60" s="35"/>
      <c r="E60" s="35"/>
      <c r="F60" s="35"/>
      <c r="G60" s="35"/>
      <c r="H60" s="36" t="s">
        <v>61</v>
      </c>
      <c r="I60" s="37">
        <f>I44</f>
        <v>108</v>
      </c>
      <c r="J60" s="36" t="s">
        <v>55</v>
      </c>
      <c r="K60" s="35">
        <f>K44</f>
        <v>8</v>
      </c>
      <c r="L60" t="s">
        <v>56</v>
      </c>
      <c r="M60">
        <f>M44</f>
        <v>30</v>
      </c>
      <c r="N60" t="s">
        <v>62</v>
      </c>
    </row>
    <row r="61" spans="1:14" ht="18.5" thickBot="1">
      <c r="A61" s="22" t="s">
        <v>38</v>
      </c>
    </row>
    <row r="62" spans="1:14" ht="36" customHeight="1">
      <c r="A62" s="28" t="s">
        <v>39</v>
      </c>
      <c r="B62" s="110" t="s">
        <v>40</v>
      </c>
      <c r="C62" s="110"/>
      <c r="D62" s="110"/>
      <c r="E62" s="23" t="s">
        <v>41</v>
      </c>
      <c r="F62" s="110" t="s">
        <v>42</v>
      </c>
      <c r="G62" s="110"/>
      <c r="H62" s="110" t="s">
        <v>43</v>
      </c>
      <c r="I62" s="110"/>
      <c r="J62" s="110"/>
      <c r="K62" s="110"/>
      <c r="L62" s="110"/>
    </row>
    <row r="63" spans="1:14" ht="30" customHeight="1">
      <c r="A63" s="29" t="s">
        <v>44</v>
      </c>
      <c r="B63" s="109"/>
      <c r="C63" s="109"/>
      <c r="D63" s="109"/>
      <c r="E63" s="19"/>
      <c r="F63" s="19"/>
      <c r="G63" s="19"/>
      <c r="H63" s="109" t="s">
        <v>45</v>
      </c>
      <c r="I63" s="109"/>
      <c r="J63" s="109"/>
      <c r="K63" s="109"/>
      <c r="L63" s="109"/>
    </row>
    <row r="64" spans="1:14" ht="30" customHeight="1" thickBot="1">
      <c r="A64" s="30" t="s">
        <v>46</v>
      </c>
      <c r="B64" s="109"/>
      <c r="C64" s="109"/>
      <c r="D64" s="109"/>
      <c r="E64" s="19"/>
      <c r="F64" s="19"/>
      <c r="G64" s="19"/>
      <c r="H64" s="109" t="s">
        <v>45</v>
      </c>
      <c r="I64" s="109"/>
      <c r="J64" s="109"/>
      <c r="K64" s="109"/>
      <c r="L64" s="109"/>
    </row>
    <row r="65" spans="1:12" ht="30" customHeight="1" thickBot="1">
      <c r="A65" s="30" t="s">
        <v>47</v>
      </c>
      <c r="B65" s="109"/>
      <c r="C65" s="109"/>
      <c r="D65" s="109"/>
      <c r="E65" s="19"/>
      <c r="F65" s="19"/>
      <c r="G65" s="19"/>
      <c r="H65" s="109" t="s">
        <v>45</v>
      </c>
      <c r="I65" s="109"/>
      <c r="J65" s="109"/>
      <c r="K65" s="109"/>
      <c r="L65" s="109"/>
    </row>
    <row r="66" spans="1:12" ht="30" customHeight="1" thickBot="1">
      <c r="A66" s="30" t="s">
        <v>48</v>
      </c>
      <c r="B66" s="109"/>
      <c r="C66" s="109"/>
      <c r="D66" s="109"/>
      <c r="E66" s="19"/>
      <c r="F66" s="19"/>
      <c r="G66" s="19"/>
      <c r="H66" s="109" t="s">
        <v>45</v>
      </c>
      <c r="I66" s="109"/>
      <c r="J66" s="109"/>
      <c r="K66" s="109"/>
      <c r="L66" s="109"/>
    </row>
    <row r="67" spans="1:12" ht="27.75" customHeight="1" thickBot="1">
      <c r="A67" s="30" t="s">
        <v>15</v>
      </c>
      <c r="B67" s="109"/>
      <c r="C67" s="109"/>
      <c r="D67" s="109"/>
      <c r="E67" s="19"/>
      <c r="F67" s="19"/>
      <c r="G67" s="19"/>
      <c r="H67" s="109" t="s">
        <v>45</v>
      </c>
      <c r="I67" s="109"/>
      <c r="J67" s="109"/>
      <c r="K67" s="109"/>
      <c r="L67" s="109"/>
    </row>
    <row r="68" spans="1:12" ht="28.5" customHeight="1" thickBot="1">
      <c r="A68" s="30" t="s">
        <v>49</v>
      </c>
      <c r="B68" s="109"/>
      <c r="C68" s="109"/>
      <c r="D68" s="109"/>
      <c r="E68" s="24"/>
      <c r="F68" s="19"/>
      <c r="G68" s="19"/>
      <c r="H68" s="111"/>
      <c r="I68" s="112"/>
      <c r="J68" s="112"/>
      <c r="K68" s="112"/>
      <c r="L68" s="113"/>
    </row>
    <row r="69" spans="1:12" ht="23.25" customHeight="1">
      <c r="A69" s="25" t="s">
        <v>50</v>
      </c>
    </row>
    <row r="70" spans="1:12" ht="24.75" customHeight="1">
      <c r="A70" s="25" t="s">
        <v>53</v>
      </c>
    </row>
    <row r="71" spans="1:12" ht="27.75" customHeight="1">
      <c r="A71" s="25" t="s">
        <v>51</v>
      </c>
    </row>
    <row r="72" spans="1:12" ht="27" customHeight="1">
      <c r="A72" s="26" t="s">
        <v>52</v>
      </c>
    </row>
  </sheetData>
  <mergeCells count="69">
    <mergeCell ref="B66:D66"/>
    <mergeCell ref="H66:L66"/>
    <mergeCell ref="B67:D67"/>
    <mergeCell ref="H67:L67"/>
    <mergeCell ref="B68:D68"/>
    <mergeCell ref="H68:L68"/>
    <mergeCell ref="B63:D63"/>
    <mergeCell ref="H63:L63"/>
    <mergeCell ref="B64:D64"/>
    <mergeCell ref="H64:L64"/>
    <mergeCell ref="B65:D65"/>
    <mergeCell ref="H65:L65"/>
    <mergeCell ref="H52:L52"/>
    <mergeCell ref="B62:D62"/>
    <mergeCell ref="F62:G62"/>
    <mergeCell ref="H62:L62"/>
    <mergeCell ref="B52:D52"/>
    <mergeCell ref="B46:D46"/>
    <mergeCell ref="F46:G46"/>
    <mergeCell ref="H46:L46"/>
    <mergeCell ref="H47:L47"/>
    <mergeCell ref="H48:L48"/>
    <mergeCell ref="H49:L49"/>
    <mergeCell ref="H50:L50"/>
    <mergeCell ref="H51:L51"/>
    <mergeCell ref="B47:D47"/>
    <mergeCell ref="B48:D48"/>
    <mergeCell ref="B49:D49"/>
    <mergeCell ref="B50:D50"/>
    <mergeCell ref="B51:D51"/>
    <mergeCell ref="D5:O5"/>
    <mergeCell ref="J8:J9"/>
    <mergeCell ref="K8:K9"/>
    <mergeCell ref="L8:L9"/>
    <mergeCell ref="M8:M9"/>
    <mergeCell ref="N8:N9"/>
    <mergeCell ref="A1:C6"/>
    <mergeCell ref="D6:O6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  <mergeCell ref="B40:O40"/>
    <mergeCell ref="A32:H32"/>
    <mergeCell ref="Q7:Q9"/>
    <mergeCell ref="R7:R9"/>
    <mergeCell ref="S7:S9"/>
    <mergeCell ref="P8:P9"/>
    <mergeCell ref="D18:E18"/>
    <mergeCell ref="D13:E13"/>
    <mergeCell ref="D23:E23"/>
    <mergeCell ref="A36:B36"/>
    <mergeCell ref="A37:B37"/>
    <mergeCell ref="A38:P38"/>
    <mergeCell ref="V7:V9"/>
    <mergeCell ref="W7:W9"/>
    <mergeCell ref="B39:O39"/>
    <mergeCell ref="T7:T9"/>
    <mergeCell ref="U7:U9"/>
  </mergeCells>
  <phoneticPr fontId="2" type="noConversion"/>
  <pageMargins left="0.31496062992125984" right="0.31496062992125984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showWhiteSpace="0" view="pageLayout" topLeftCell="A4" zoomScale="148" zoomScaleNormal="100" zoomScaleSheetLayoutView="100" zoomScalePageLayoutView="148" workbookViewId="0">
      <selection activeCell="H23" sqref="H23"/>
    </sheetView>
  </sheetViews>
  <sheetFormatPr defaultRowHeight="17"/>
  <cols>
    <col min="1" max="1" width="6.08984375" customWidth="1"/>
    <col min="2" max="2" width="7" customWidth="1"/>
    <col min="3" max="3" width="3.6328125" customWidth="1"/>
    <col min="4" max="4" width="7.90625" customWidth="1"/>
    <col min="5" max="5" width="10.90625" customWidth="1"/>
    <col min="6" max="6" width="10.36328125" customWidth="1"/>
    <col min="7" max="7" width="9.08984375" customWidth="1"/>
    <col min="8" max="8" width="12.6328125" customWidth="1"/>
    <col min="9" max="13" width="3.6328125" customWidth="1"/>
    <col min="14" max="15" width="2.90625" customWidth="1"/>
    <col min="16" max="16" width="5" customWidth="1"/>
    <col min="17" max="17" width="4.6328125" customWidth="1"/>
    <col min="18" max="18" width="4.08984375" customWidth="1"/>
    <col min="19" max="19" width="3.6328125" customWidth="1"/>
    <col min="20" max="20" width="4.6328125" customWidth="1"/>
    <col min="21" max="22" width="3.6328125" customWidth="1"/>
    <col min="23" max="23" width="5.453125" customWidth="1"/>
  </cols>
  <sheetData>
    <row r="1" spans="1:23">
      <c r="A1" s="100"/>
      <c r="B1" s="100"/>
      <c r="C1" s="100"/>
      <c r="D1" s="101" t="s">
        <v>64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23">
      <c r="A2" s="100"/>
      <c r="B2" s="100"/>
      <c r="C2" s="100"/>
      <c r="D2" s="101" t="s">
        <v>67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23">
      <c r="A3" s="100"/>
      <c r="B3" s="100"/>
      <c r="C3" s="100"/>
      <c r="D3" s="106" t="s">
        <v>8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23">
      <c r="A4" s="100"/>
      <c r="B4" s="100"/>
      <c r="C4" s="100"/>
      <c r="D4" s="101" t="s">
        <v>137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23">
      <c r="A5" s="100"/>
      <c r="B5" s="100"/>
      <c r="C5" s="100"/>
      <c r="D5" s="101" t="s">
        <v>146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23">
      <c r="A6" s="100"/>
      <c r="B6" s="100"/>
      <c r="C6" s="100"/>
      <c r="D6" s="101" t="s">
        <v>18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23" ht="19.5" customHeight="1">
      <c r="A7" s="102" t="s">
        <v>144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Q7" s="82" t="s">
        <v>19</v>
      </c>
      <c r="R7" s="91" t="s">
        <v>20</v>
      </c>
      <c r="S7" s="82" t="s">
        <v>21</v>
      </c>
      <c r="T7" s="82" t="s">
        <v>22</v>
      </c>
      <c r="U7" s="82" t="s">
        <v>23</v>
      </c>
      <c r="V7" s="82" t="s">
        <v>24</v>
      </c>
      <c r="W7" s="85" t="s">
        <v>31</v>
      </c>
    </row>
    <row r="8" spans="1:23" ht="21.75" customHeight="1">
      <c r="A8" s="103" t="s">
        <v>0</v>
      </c>
      <c r="B8" s="104" t="s">
        <v>9</v>
      </c>
      <c r="C8" s="104" t="s">
        <v>10</v>
      </c>
      <c r="D8" s="104" t="s">
        <v>11</v>
      </c>
      <c r="E8" s="104" t="s">
        <v>12</v>
      </c>
      <c r="F8" s="104" t="s">
        <v>13</v>
      </c>
      <c r="G8" s="104" t="s">
        <v>14</v>
      </c>
      <c r="H8" s="104" t="s">
        <v>15</v>
      </c>
      <c r="I8" s="6" t="s">
        <v>1</v>
      </c>
      <c r="J8" s="107" t="s">
        <v>19</v>
      </c>
      <c r="K8" s="108" t="s">
        <v>20</v>
      </c>
      <c r="L8" s="107" t="s">
        <v>21</v>
      </c>
      <c r="M8" s="107" t="s">
        <v>22</v>
      </c>
      <c r="N8" s="107" t="s">
        <v>23</v>
      </c>
      <c r="O8" s="105" t="s">
        <v>24</v>
      </c>
      <c r="P8" s="85" t="s">
        <v>31</v>
      </c>
      <c r="Q8" s="83"/>
      <c r="R8" s="92"/>
      <c r="S8" s="83"/>
      <c r="T8" s="83"/>
      <c r="U8" s="83"/>
      <c r="V8" s="83"/>
      <c r="W8" s="86"/>
    </row>
    <row r="9" spans="1:23" ht="15.75" customHeight="1">
      <c r="A9" s="103"/>
      <c r="B9" s="104"/>
      <c r="C9" s="104"/>
      <c r="D9" s="104"/>
      <c r="E9" s="104"/>
      <c r="F9" s="104"/>
      <c r="G9" s="104"/>
      <c r="H9" s="104"/>
      <c r="I9" s="6" t="s">
        <v>17</v>
      </c>
      <c r="J9" s="107"/>
      <c r="K9" s="108"/>
      <c r="L9" s="107"/>
      <c r="M9" s="107"/>
      <c r="N9" s="107"/>
      <c r="O9" s="105"/>
      <c r="P9" s="94"/>
      <c r="Q9" s="84"/>
      <c r="R9" s="93"/>
      <c r="S9" s="84"/>
      <c r="T9" s="84"/>
      <c r="U9" s="84"/>
      <c r="V9" s="84"/>
      <c r="W9" s="87"/>
    </row>
    <row r="10" spans="1:23" ht="21.75" customHeight="1">
      <c r="A10" s="67">
        <v>1</v>
      </c>
      <c r="B10" s="38">
        <v>43707</v>
      </c>
      <c r="C10" s="13" t="s">
        <v>7</v>
      </c>
      <c r="D10" s="39" t="s">
        <v>29</v>
      </c>
      <c r="E10" s="39" t="s">
        <v>70</v>
      </c>
      <c r="F10" s="39" t="s">
        <v>71</v>
      </c>
      <c r="G10" s="39" t="s">
        <v>72</v>
      </c>
      <c r="H10" s="39" t="s">
        <v>119</v>
      </c>
      <c r="I10" s="42" t="s">
        <v>1</v>
      </c>
      <c r="J10" s="8">
        <v>5</v>
      </c>
      <c r="K10" s="8">
        <v>2.2000000000000002</v>
      </c>
      <c r="L10" s="8">
        <v>1.7</v>
      </c>
      <c r="M10" s="8">
        <v>2.2000000000000002</v>
      </c>
      <c r="N10" s="8">
        <v>1</v>
      </c>
      <c r="O10" s="8"/>
      <c r="P10" s="43">
        <f t="shared" ref="P10:P25" si="0">W10</f>
        <v>672.5</v>
      </c>
      <c r="Q10" s="8">
        <f t="shared" ref="Q10:Q31" si="1">J10*70</f>
        <v>350</v>
      </c>
      <c r="R10" s="7">
        <f t="shared" ref="R10:R30" si="2">K10*55</f>
        <v>121.00000000000001</v>
      </c>
      <c r="S10" s="7">
        <f t="shared" ref="S10:S31" si="3">L10*25</f>
        <v>42.5</v>
      </c>
      <c r="T10" s="7">
        <f t="shared" ref="T10:T31" si="4">M10*45</f>
        <v>99.000000000000014</v>
      </c>
      <c r="U10" s="7">
        <f t="shared" ref="U10:U31" si="5">N10*60</f>
        <v>60</v>
      </c>
      <c r="V10" s="7">
        <f t="shared" ref="V10:V30" si="6">O10*150</f>
        <v>0</v>
      </c>
      <c r="W10" s="43">
        <f t="shared" ref="W10:W30" si="7">SUM(Q10:V10)</f>
        <v>672.5</v>
      </c>
    </row>
    <row r="11" spans="1:23" ht="21.75" customHeight="1">
      <c r="A11" s="67">
        <v>2</v>
      </c>
      <c r="B11" s="12">
        <v>43710</v>
      </c>
      <c r="C11" s="13" t="s">
        <v>33</v>
      </c>
      <c r="D11" s="39" t="s">
        <v>29</v>
      </c>
      <c r="E11" s="39" t="s">
        <v>147</v>
      </c>
      <c r="F11" s="39" t="s">
        <v>73</v>
      </c>
      <c r="G11" s="39" t="s">
        <v>74</v>
      </c>
      <c r="H11" s="39" t="s">
        <v>68</v>
      </c>
      <c r="I11" s="44"/>
      <c r="J11" s="8">
        <v>5</v>
      </c>
      <c r="K11" s="8">
        <v>2.2000000000000002</v>
      </c>
      <c r="L11" s="8">
        <v>1.3</v>
      </c>
      <c r="M11" s="8">
        <v>1.5</v>
      </c>
      <c r="N11" s="8"/>
      <c r="O11" s="8"/>
      <c r="P11" s="43">
        <f>W11</f>
        <v>571</v>
      </c>
      <c r="Q11" s="8">
        <f t="shared" si="1"/>
        <v>350</v>
      </c>
      <c r="R11" s="7">
        <f t="shared" si="2"/>
        <v>121.00000000000001</v>
      </c>
      <c r="S11" s="7">
        <f t="shared" si="3"/>
        <v>32.5</v>
      </c>
      <c r="T11" s="7">
        <f t="shared" si="4"/>
        <v>67.5</v>
      </c>
      <c r="U11" s="7">
        <f t="shared" si="5"/>
        <v>0</v>
      </c>
      <c r="V11" s="7">
        <f t="shared" si="6"/>
        <v>0</v>
      </c>
      <c r="W11" s="43">
        <f t="shared" si="7"/>
        <v>571</v>
      </c>
    </row>
    <row r="12" spans="1:23" ht="21.75" customHeight="1">
      <c r="A12" s="67">
        <v>3</v>
      </c>
      <c r="B12" s="12">
        <v>43711</v>
      </c>
      <c r="C12" s="13" t="s">
        <v>4</v>
      </c>
      <c r="D12" s="39" t="s">
        <v>75</v>
      </c>
      <c r="E12" s="39" t="s">
        <v>148</v>
      </c>
      <c r="F12" s="39" t="s">
        <v>130</v>
      </c>
      <c r="G12" s="39" t="s">
        <v>65</v>
      </c>
      <c r="H12" s="39" t="s">
        <v>193</v>
      </c>
      <c r="I12" s="42" t="s">
        <v>32</v>
      </c>
      <c r="J12" s="8">
        <v>5</v>
      </c>
      <c r="K12" s="8">
        <v>2</v>
      </c>
      <c r="L12" s="8">
        <v>1.3</v>
      </c>
      <c r="M12" s="8">
        <v>2.2999999999999998</v>
      </c>
      <c r="N12" s="8">
        <v>1</v>
      </c>
      <c r="O12" s="8"/>
      <c r="P12" s="43">
        <f t="shared" si="0"/>
        <v>656</v>
      </c>
      <c r="Q12" s="8">
        <f t="shared" si="1"/>
        <v>350</v>
      </c>
      <c r="R12" s="7">
        <f t="shared" si="2"/>
        <v>110</v>
      </c>
      <c r="S12" s="7">
        <f t="shared" si="3"/>
        <v>32.5</v>
      </c>
      <c r="T12" s="7">
        <f t="shared" si="4"/>
        <v>103.49999999999999</v>
      </c>
      <c r="U12" s="7">
        <f t="shared" si="5"/>
        <v>60</v>
      </c>
      <c r="V12" s="7">
        <f t="shared" si="6"/>
        <v>0</v>
      </c>
      <c r="W12" s="43">
        <f t="shared" si="7"/>
        <v>656</v>
      </c>
    </row>
    <row r="13" spans="1:23" ht="21.75" customHeight="1">
      <c r="A13" s="67">
        <v>4</v>
      </c>
      <c r="B13" s="12">
        <v>43712</v>
      </c>
      <c r="C13" s="13" t="s">
        <v>5</v>
      </c>
      <c r="D13" s="95" t="s">
        <v>77</v>
      </c>
      <c r="E13" s="96"/>
      <c r="F13" s="39" t="s">
        <v>149</v>
      </c>
      <c r="G13" s="39" t="s">
        <v>78</v>
      </c>
      <c r="H13" s="52" t="s">
        <v>150</v>
      </c>
      <c r="I13" s="42" t="s">
        <v>17</v>
      </c>
      <c r="J13" s="8">
        <v>5</v>
      </c>
      <c r="K13" s="7">
        <v>2.2000000000000002</v>
      </c>
      <c r="L13" s="7">
        <v>1.5</v>
      </c>
      <c r="M13" s="7">
        <v>2.2999999999999998</v>
      </c>
      <c r="N13" s="7"/>
      <c r="O13" s="7">
        <v>1</v>
      </c>
      <c r="P13" s="43">
        <f>W13</f>
        <v>762</v>
      </c>
      <c r="Q13" s="8">
        <f t="shared" si="1"/>
        <v>350</v>
      </c>
      <c r="R13" s="7">
        <f t="shared" si="2"/>
        <v>121.00000000000001</v>
      </c>
      <c r="S13" s="7">
        <f t="shared" si="3"/>
        <v>37.5</v>
      </c>
      <c r="T13" s="7">
        <f t="shared" si="4"/>
        <v>103.49999999999999</v>
      </c>
      <c r="U13" s="7">
        <f t="shared" si="5"/>
        <v>0</v>
      </c>
      <c r="V13" s="7">
        <f t="shared" si="6"/>
        <v>150</v>
      </c>
      <c r="W13" s="43">
        <f t="shared" si="7"/>
        <v>762</v>
      </c>
    </row>
    <row r="14" spans="1:23" ht="21.75" customHeight="1">
      <c r="A14" s="67">
        <v>5</v>
      </c>
      <c r="B14" s="12">
        <v>43713</v>
      </c>
      <c r="C14" s="13" t="s">
        <v>6</v>
      </c>
      <c r="D14" s="39" t="s">
        <v>30</v>
      </c>
      <c r="E14" s="39" t="s">
        <v>151</v>
      </c>
      <c r="F14" s="39" t="s">
        <v>69</v>
      </c>
      <c r="G14" s="47" t="s">
        <v>131</v>
      </c>
      <c r="H14" s="52" t="s">
        <v>82</v>
      </c>
      <c r="I14" s="42"/>
      <c r="J14" s="8">
        <v>5</v>
      </c>
      <c r="K14" s="8">
        <v>2</v>
      </c>
      <c r="L14" s="8">
        <v>1.7</v>
      </c>
      <c r="M14" s="8">
        <v>2.2000000000000002</v>
      </c>
      <c r="N14" s="8"/>
      <c r="O14" s="8"/>
      <c r="P14" s="43">
        <f t="shared" si="0"/>
        <v>601.5</v>
      </c>
      <c r="Q14" s="8">
        <f t="shared" si="1"/>
        <v>350</v>
      </c>
      <c r="R14" s="7">
        <f t="shared" si="2"/>
        <v>110</v>
      </c>
      <c r="S14" s="7">
        <f t="shared" si="3"/>
        <v>42.5</v>
      </c>
      <c r="T14" s="7">
        <f t="shared" si="4"/>
        <v>99.000000000000014</v>
      </c>
      <c r="U14" s="7">
        <f t="shared" si="5"/>
        <v>0</v>
      </c>
      <c r="V14" s="7">
        <f t="shared" si="6"/>
        <v>0</v>
      </c>
      <c r="W14" s="43">
        <f t="shared" si="7"/>
        <v>601.5</v>
      </c>
    </row>
    <row r="15" spans="1:23" ht="21" customHeight="1">
      <c r="A15" s="67">
        <v>6</v>
      </c>
      <c r="B15" s="12">
        <v>43714</v>
      </c>
      <c r="C15" s="13" t="s">
        <v>7</v>
      </c>
      <c r="D15" s="39" t="s">
        <v>83</v>
      </c>
      <c r="E15" s="47" t="s">
        <v>152</v>
      </c>
      <c r="F15" s="47" t="s">
        <v>153</v>
      </c>
      <c r="G15" s="47" t="s">
        <v>154</v>
      </c>
      <c r="H15" s="47" t="s">
        <v>155</v>
      </c>
      <c r="I15" s="41" t="s">
        <v>1</v>
      </c>
      <c r="J15" s="8">
        <v>5</v>
      </c>
      <c r="K15" s="7">
        <v>2</v>
      </c>
      <c r="L15" s="7">
        <v>1</v>
      </c>
      <c r="M15" s="7">
        <v>2.2999999999999998</v>
      </c>
      <c r="N15" s="7">
        <v>1</v>
      </c>
      <c r="O15" s="7"/>
      <c r="P15" s="43">
        <f t="shared" si="0"/>
        <v>648.5</v>
      </c>
      <c r="Q15" s="8">
        <f t="shared" si="1"/>
        <v>350</v>
      </c>
      <c r="R15" s="7">
        <f t="shared" si="2"/>
        <v>110</v>
      </c>
      <c r="S15" s="7">
        <f t="shared" si="3"/>
        <v>25</v>
      </c>
      <c r="T15" s="7">
        <f t="shared" si="4"/>
        <v>103.49999999999999</v>
      </c>
      <c r="U15" s="7">
        <f t="shared" si="5"/>
        <v>60</v>
      </c>
      <c r="V15" s="7">
        <f t="shared" si="6"/>
        <v>0</v>
      </c>
      <c r="W15" s="43">
        <f t="shared" si="7"/>
        <v>648.5</v>
      </c>
    </row>
    <row r="16" spans="1:23" ht="20.25" customHeight="1">
      <c r="A16" s="67">
        <v>7</v>
      </c>
      <c r="B16" s="12">
        <v>43717</v>
      </c>
      <c r="C16" s="20" t="s">
        <v>37</v>
      </c>
      <c r="D16" s="39" t="s">
        <v>83</v>
      </c>
      <c r="E16" s="47" t="s">
        <v>163</v>
      </c>
      <c r="F16" s="47" t="s">
        <v>156</v>
      </c>
      <c r="G16" s="47" t="s">
        <v>157</v>
      </c>
      <c r="H16" s="39" t="s">
        <v>87</v>
      </c>
      <c r="I16" s="41"/>
      <c r="J16" s="8">
        <v>5</v>
      </c>
      <c r="K16" s="8">
        <v>2.2000000000000002</v>
      </c>
      <c r="L16" s="8">
        <v>1.5</v>
      </c>
      <c r="M16" s="8">
        <v>2.2999999999999998</v>
      </c>
      <c r="N16" s="8"/>
      <c r="O16" s="8"/>
      <c r="P16" s="43">
        <f t="shared" si="0"/>
        <v>612</v>
      </c>
      <c r="Q16" s="8">
        <f t="shared" si="1"/>
        <v>350</v>
      </c>
      <c r="R16" s="7">
        <f t="shared" si="2"/>
        <v>121.00000000000001</v>
      </c>
      <c r="S16" s="7">
        <f t="shared" si="3"/>
        <v>37.5</v>
      </c>
      <c r="T16" s="7">
        <f t="shared" si="4"/>
        <v>103.49999999999999</v>
      </c>
      <c r="U16" s="7">
        <f t="shared" si="5"/>
        <v>0</v>
      </c>
      <c r="V16" s="7">
        <f t="shared" si="6"/>
        <v>0</v>
      </c>
      <c r="W16" s="43">
        <f t="shared" si="7"/>
        <v>612</v>
      </c>
    </row>
    <row r="17" spans="1:23" ht="21.75" customHeight="1">
      <c r="A17" s="67">
        <v>8</v>
      </c>
      <c r="B17" s="32">
        <v>43718</v>
      </c>
      <c r="C17" s="13" t="s">
        <v>4</v>
      </c>
      <c r="D17" s="39" t="s">
        <v>88</v>
      </c>
      <c r="E17" s="39" t="s">
        <v>164</v>
      </c>
      <c r="F17" s="39" t="s">
        <v>89</v>
      </c>
      <c r="G17" s="39" t="s">
        <v>90</v>
      </c>
      <c r="H17" s="39" t="s">
        <v>158</v>
      </c>
      <c r="I17" s="42" t="s">
        <v>1</v>
      </c>
      <c r="J17" s="8">
        <v>5</v>
      </c>
      <c r="K17" s="7">
        <v>2</v>
      </c>
      <c r="L17" s="7">
        <v>1.7</v>
      </c>
      <c r="M17" s="7">
        <v>2.1</v>
      </c>
      <c r="N17" s="7">
        <v>1</v>
      </c>
      <c r="O17" s="7"/>
      <c r="P17" s="43">
        <f t="shared" si="0"/>
        <v>657</v>
      </c>
      <c r="Q17" s="8">
        <f t="shared" si="1"/>
        <v>350</v>
      </c>
      <c r="R17" s="7">
        <f t="shared" si="2"/>
        <v>110</v>
      </c>
      <c r="S17" s="7">
        <f t="shared" si="3"/>
        <v>42.5</v>
      </c>
      <c r="T17" s="7">
        <f t="shared" si="4"/>
        <v>94.5</v>
      </c>
      <c r="U17" s="7">
        <f t="shared" si="5"/>
        <v>60</v>
      </c>
      <c r="V17" s="7">
        <f t="shared" si="6"/>
        <v>0</v>
      </c>
      <c r="W17" s="43">
        <f t="shared" si="7"/>
        <v>657</v>
      </c>
    </row>
    <row r="18" spans="1:23" ht="22.5" customHeight="1">
      <c r="A18" s="67">
        <v>9</v>
      </c>
      <c r="B18" s="32">
        <v>43719</v>
      </c>
      <c r="C18" s="13" t="s">
        <v>5</v>
      </c>
      <c r="D18" s="95" t="s">
        <v>165</v>
      </c>
      <c r="E18" s="96"/>
      <c r="F18" s="50" t="s">
        <v>92</v>
      </c>
      <c r="G18" s="50" t="s">
        <v>34</v>
      </c>
      <c r="H18" s="50" t="s">
        <v>159</v>
      </c>
      <c r="I18" s="42" t="s">
        <v>17</v>
      </c>
      <c r="J18" s="40">
        <v>5</v>
      </c>
      <c r="K18" s="8">
        <v>2</v>
      </c>
      <c r="L18" s="8">
        <v>1.1000000000000001</v>
      </c>
      <c r="M18" s="8">
        <v>2</v>
      </c>
      <c r="N18" s="8"/>
      <c r="O18" s="8">
        <v>1</v>
      </c>
      <c r="P18" s="43">
        <f>W18</f>
        <v>727.5</v>
      </c>
      <c r="Q18" s="8">
        <f t="shared" si="1"/>
        <v>350</v>
      </c>
      <c r="R18" s="7">
        <f t="shared" si="2"/>
        <v>110</v>
      </c>
      <c r="S18" s="7">
        <f t="shared" si="3"/>
        <v>27.500000000000004</v>
      </c>
      <c r="T18" s="7">
        <f t="shared" si="4"/>
        <v>90</v>
      </c>
      <c r="U18" s="7">
        <f t="shared" si="5"/>
        <v>0</v>
      </c>
      <c r="V18" s="7">
        <f t="shared" si="6"/>
        <v>150</v>
      </c>
      <c r="W18" s="43">
        <f t="shared" si="7"/>
        <v>727.5</v>
      </c>
    </row>
    <row r="19" spans="1:23" ht="21" customHeight="1">
      <c r="A19" s="67">
        <v>10</v>
      </c>
      <c r="B19" s="32">
        <v>43720</v>
      </c>
      <c r="C19" s="13" t="s">
        <v>6</v>
      </c>
      <c r="D19" s="39" t="s">
        <v>30</v>
      </c>
      <c r="E19" s="53" t="s">
        <v>160</v>
      </c>
      <c r="F19" s="39" t="s">
        <v>69</v>
      </c>
      <c r="G19" s="53" t="s">
        <v>94</v>
      </c>
      <c r="H19" s="54" t="s">
        <v>122</v>
      </c>
      <c r="I19" s="19"/>
      <c r="J19" s="40">
        <v>5</v>
      </c>
      <c r="K19" s="8">
        <v>2</v>
      </c>
      <c r="L19" s="8">
        <v>1.3</v>
      </c>
      <c r="M19" s="8">
        <v>2</v>
      </c>
      <c r="N19" s="8"/>
      <c r="O19" s="8"/>
      <c r="P19" s="43">
        <f t="shared" ref="P19" si="8">W19</f>
        <v>582.5</v>
      </c>
      <c r="Q19" s="8">
        <f t="shared" si="1"/>
        <v>350</v>
      </c>
      <c r="R19" s="7">
        <f t="shared" si="2"/>
        <v>110</v>
      </c>
      <c r="S19" s="7">
        <f t="shared" si="3"/>
        <v>32.5</v>
      </c>
      <c r="T19" s="7">
        <f t="shared" si="4"/>
        <v>90</v>
      </c>
      <c r="U19" s="7">
        <f t="shared" si="5"/>
        <v>0</v>
      </c>
      <c r="V19" s="7">
        <f t="shared" si="6"/>
        <v>0</v>
      </c>
      <c r="W19" s="43">
        <f t="shared" si="7"/>
        <v>582.5</v>
      </c>
    </row>
    <row r="20" spans="1:23" ht="19.399999999999999" customHeight="1">
      <c r="A20" s="67">
        <v>11</v>
      </c>
      <c r="B20" s="32">
        <v>43721</v>
      </c>
      <c r="C20" s="13" t="s">
        <v>7</v>
      </c>
      <c r="D20" s="70"/>
      <c r="E20" s="71" t="s">
        <v>139</v>
      </c>
      <c r="F20" s="71"/>
      <c r="G20" s="71"/>
      <c r="H20" s="7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1:23" ht="24.75" customHeight="1">
      <c r="A21" s="67">
        <v>12</v>
      </c>
      <c r="B21" s="32">
        <v>43724</v>
      </c>
      <c r="C21" s="13" t="s">
        <v>28</v>
      </c>
      <c r="D21" s="50" t="s">
        <v>29</v>
      </c>
      <c r="E21" s="81" t="s">
        <v>192</v>
      </c>
      <c r="F21" s="50" t="s">
        <v>97</v>
      </c>
      <c r="G21" s="50" t="s">
        <v>162</v>
      </c>
      <c r="H21" s="39" t="s">
        <v>161</v>
      </c>
      <c r="I21" s="45"/>
      <c r="J21" s="8">
        <v>5</v>
      </c>
      <c r="K21" s="7">
        <v>2.1</v>
      </c>
      <c r="L21" s="7">
        <v>1.5</v>
      </c>
      <c r="M21" s="7">
        <v>2.2999999999999998</v>
      </c>
      <c r="N21" s="7"/>
      <c r="O21" s="7"/>
      <c r="P21" s="43">
        <f t="shared" si="0"/>
        <v>606.5</v>
      </c>
      <c r="Q21" s="8">
        <f t="shared" si="1"/>
        <v>350</v>
      </c>
      <c r="R21" s="7">
        <f t="shared" si="2"/>
        <v>115.5</v>
      </c>
      <c r="S21" s="7">
        <f t="shared" si="3"/>
        <v>37.5</v>
      </c>
      <c r="T21" s="7">
        <f t="shared" si="4"/>
        <v>103.49999999999999</v>
      </c>
      <c r="U21" s="7">
        <f t="shared" si="5"/>
        <v>0</v>
      </c>
      <c r="V21" s="7">
        <f t="shared" si="6"/>
        <v>0</v>
      </c>
      <c r="W21" s="43">
        <f t="shared" si="7"/>
        <v>606.5</v>
      </c>
    </row>
    <row r="22" spans="1:23" ht="24" customHeight="1">
      <c r="A22" s="67">
        <v>13</v>
      </c>
      <c r="B22" s="32">
        <v>43725</v>
      </c>
      <c r="C22" s="13" t="s">
        <v>4</v>
      </c>
      <c r="D22" s="50" t="s">
        <v>99</v>
      </c>
      <c r="E22" s="76" t="s">
        <v>166</v>
      </c>
      <c r="F22" s="77" t="s">
        <v>71</v>
      </c>
      <c r="G22" s="78" t="s">
        <v>134</v>
      </c>
      <c r="H22" s="76" t="s">
        <v>113</v>
      </c>
      <c r="I22" s="42" t="s">
        <v>1</v>
      </c>
      <c r="J22" s="8">
        <v>5</v>
      </c>
      <c r="K22" s="7">
        <v>2</v>
      </c>
      <c r="L22" s="7">
        <v>1.7</v>
      </c>
      <c r="M22" s="7">
        <v>2.5</v>
      </c>
      <c r="N22" s="7">
        <v>1</v>
      </c>
      <c r="O22" s="7"/>
      <c r="P22" s="43">
        <f t="shared" si="0"/>
        <v>675</v>
      </c>
      <c r="Q22" s="8">
        <f t="shared" si="1"/>
        <v>350</v>
      </c>
      <c r="R22" s="7">
        <f t="shared" si="2"/>
        <v>110</v>
      </c>
      <c r="S22" s="7">
        <f t="shared" si="3"/>
        <v>42.5</v>
      </c>
      <c r="T22" s="7">
        <f t="shared" si="4"/>
        <v>112.5</v>
      </c>
      <c r="U22" s="7">
        <f t="shared" si="5"/>
        <v>60</v>
      </c>
      <c r="V22" s="7">
        <f t="shared" si="6"/>
        <v>0</v>
      </c>
      <c r="W22" s="43">
        <f t="shared" si="7"/>
        <v>675</v>
      </c>
    </row>
    <row r="23" spans="1:23" ht="21.75" customHeight="1">
      <c r="A23" s="67">
        <v>14</v>
      </c>
      <c r="B23" s="32">
        <v>43726</v>
      </c>
      <c r="C23" s="13" t="s">
        <v>5</v>
      </c>
      <c r="D23" s="95" t="s">
        <v>167</v>
      </c>
      <c r="E23" s="96"/>
      <c r="F23" s="39" t="s">
        <v>100</v>
      </c>
      <c r="G23" s="39" t="s">
        <v>101</v>
      </c>
      <c r="H23" s="39" t="s">
        <v>168</v>
      </c>
      <c r="I23" s="42" t="s">
        <v>17</v>
      </c>
      <c r="J23" s="8">
        <v>5</v>
      </c>
      <c r="K23" s="8">
        <v>2</v>
      </c>
      <c r="L23" s="8">
        <v>1.3</v>
      </c>
      <c r="M23" s="8">
        <v>2</v>
      </c>
      <c r="N23" s="8"/>
      <c r="O23" s="8">
        <v>1</v>
      </c>
      <c r="P23" s="43">
        <f t="shared" si="0"/>
        <v>732.5</v>
      </c>
      <c r="Q23" s="8">
        <f t="shared" si="1"/>
        <v>350</v>
      </c>
      <c r="R23" s="7">
        <f t="shared" si="2"/>
        <v>110</v>
      </c>
      <c r="S23" s="7">
        <f t="shared" si="3"/>
        <v>32.5</v>
      </c>
      <c r="T23" s="7">
        <f t="shared" si="4"/>
        <v>90</v>
      </c>
      <c r="U23" s="7">
        <f t="shared" si="5"/>
        <v>0</v>
      </c>
      <c r="V23" s="7">
        <f t="shared" si="6"/>
        <v>150</v>
      </c>
      <c r="W23" s="43">
        <f t="shared" si="7"/>
        <v>732.5</v>
      </c>
    </row>
    <row r="24" spans="1:23" ht="25.5" customHeight="1">
      <c r="A24" s="67">
        <v>15</v>
      </c>
      <c r="B24" s="32">
        <v>43727</v>
      </c>
      <c r="C24" s="13" t="s">
        <v>6</v>
      </c>
      <c r="D24" s="39" t="s">
        <v>30</v>
      </c>
      <c r="E24" s="79" t="s">
        <v>169</v>
      </c>
      <c r="F24" s="39" t="s">
        <v>69</v>
      </c>
      <c r="G24" s="64" t="s">
        <v>129</v>
      </c>
      <c r="H24" s="39" t="s">
        <v>116</v>
      </c>
      <c r="I24" s="41"/>
      <c r="J24" s="8">
        <v>5</v>
      </c>
      <c r="K24" s="8">
        <v>2.2000000000000002</v>
      </c>
      <c r="L24" s="8">
        <v>1.7</v>
      </c>
      <c r="M24" s="8">
        <v>2.2999999999999998</v>
      </c>
      <c r="N24" s="8"/>
      <c r="O24" s="8"/>
      <c r="P24" s="43">
        <f t="shared" si="0"/>
        <v>617</v>
      </c>
      <c r="Q24" s="8">
        <f t="shared" si="1"/>
        <v>350</v>
      </c>
      <c r="R24" s="7">
        <f t="shared" si="2"/>
        <v>121.00000000000001</v>
      </c>
      <c r="S24" s="7">
        <f t="shared" si="3"/>
        <v>42.5</v>
      </c>
      <c r="T24" s="7">
        <f t="shared" si="4"/>
        <v>103.49999999999999</v>
      </c>
      <c r="U24" s="7">
        <f t="shared" si="5"/>
        <v>0</v>
      </c>
      <c r="V24" s="7">
        <f t="shared" si="6"/>
        <v>0</v>
      </c>
      <c r="W24" s="43">
        <f t="shared" si="7"/>
        <v>617</v>
      </c>
    </row>
    <row r="25" spans="1:23" ht="24" customHeight="1">
      <c r="A25" s="67">
        <v>16</v>
      </c>
      <c r="B25" s="32">
        <v>43728</v>
      </c>
      <c r="C25" s="13" t="s">
        <v>7</v>
      </c>
      <c r="D25" s="50" t="s">
        <v>29</v>
      </c>
      <c r="E25" s="65" t="s">
        <v>170</v>
      </c>
      <c r="F25" s="39" t="s">
        <v>103</v>
      </c>
      <c r="G25" s="39" t="s">
        <v>128</v>
      </c>
      <c r="H25" s="39" t="s">
        <v>194</v>
      </c>
      <c r="I25" s="42" t="s">
        <v>32</v>
      </c>
      <c r="J25" s="8">
        <v>5</v>
      </c>
      <c r="K25" s="8">
        <v>2.1</v>
      </c>
      <c r="L25" s="8">
        <v>1.4</v>
      </c>
      <c r="M25" s="8">
        <v>2.2999999999999998</v>
      </c>
      <c r="N25" s="8">
        <v>1</v>
      </c>
      <c r="O25" s="8"/>
      <c r="P25" s="43">
        <f t="shared" si="0"/>
        <v>664</v>
      </c>
      <c r="Q25" s="8">
        <f t="shared" si="1"/>
        <v>350</v>
      </c>
      <c r="R25" s="7">
        <f t="shared" si="2"/>
        <v>115.5</v>
      </c>
      <c r="S25" s="7">
        <f t="shared" si="3"/>
        <v>35</v>
      </c>
      <c r="T25" s="7">
        <f t="shared" si="4"/>
        <v>103.49999999999999</v>
      </c>
      <c r="U25" s="7">
        <f t="shared" si="5"/>
        <v>60</v>
      </c>
      <c r="V25" s="7">
        <f t="shared" si="6"/>
        <v>0</v>
      </c>
      <c r="W25" s="43">
        <f t="shared" si="7"/>
        <v>664</v>
      </c>
    </row>
    <row r="26" spans="1:23" ht="19.5" customHeight="1">
      <c r="A26" s="67">
        <v>17</v>
      </c>
      <c r="B26" s="32">
        <v>43731</v>
      </c>
      <c r="C26" s="13" t="s">
        <v>28</v>
      </c>
      <c r="D26" s="50" t="s">
        <v>29</v>
      </c>
      <c r="E26" s="55" t="s">
        <v>171</v>
      </c>
      <c r="F26" s="55" t="s">
        <v>191</v>
      </c>
      <c r="G26" s="55" t="s">
        <v>96</v>
      </c>
      <c r="H26" s="56" t="s">
        <v>187</v>
      </c>
      <c r="I26" s="42" t="s">
        <v>1</v>
      </c>
      <c r="J26" s="40">
        <v>5</v>
      </c>
      <c r="K26" s="8">
        <v>2</v>
      </c>
      <c r="L26" s="8">
        <v>1.1000000000000001</v>
      </c>
      <c r="M26" s="8">
        <v>2</v>
      </c>
      <c r="N26" s="8">
        <v>1</v>
      </c>
      <c r="O26" s="8"/>
      <c r="P26" s="43">
        <f>W26</f>
        <v>637.5</v>
      </c>
      <c r="Q26" s="8">
        <f>J26*70</f>
        <v>350</v>
      </c>
      <c r="R26" s="7">
        <f>K26*55</f>
        <v>110</v>
      </c>
      <c r="S26" s="7">
        <f>L26*25</f>
        <v>27.500000000000004</v>
      </c>
      <c r="T26" s="7">
        <f>M26*45</f>
        <v>90</v>
      </c>
      <c r="U26" s="7">
        <f>N26*60</f>
        <v>60</v>
      </c>
      <c r="V26" s="7">
        <f>O26*150</f>
        <v>0</v>
      </c>
      <c r="W26" s="43">
        <f>SUM(Q26:V26)</f>
        <v>637.5</v>
      </c>
    </row>
    <row r="27" spans="1:23" ht="21" customHeight="1">
      <c r="A27" s="67">
        <v>18</v>
      </c>
      <c r="B27" s="32">
        <v>43732</v>
      </c>
      <c r="C27" s="13" t="s">
        <v>4</v>
      </c>
      <c r="D27" s="39" t="s">
        <v>88</v>
      </c>
      <c r="E27" s="39" t="s">
        <v>111</v>
      </c>
      <c r="F27" s="57" t="s">
        <v>112</v>
      </c>
      <c r="G27" s="39" t="s">
        <v>104</v>
      </c>
      <c r="H27" s="39" t="s">
        <v>66</v>
      </c>
      <c r="I27" s="42" t="s">
        <v>32</v>
      </c>
      <c r="J27" s="8">
        <v>5</v>
      </c>
      <c r="K27" s="8">
        <v>2</v>
      </c>
      <c r="L27" s="8">
        <v>1.3</v>
      </c>
      <c r="M27" s="8">
        <v>1.5</v>
      </c>
      <c r="N27" s="8">
        <v>1</v>
      </c>
      <c r="O27" s="8"/>
      <c r="P27" s="43">
        <f>W27</f>
        <v>620</v>
      </c>
      <c r="Q27" s="8">
        <f t="shared" si="1"/>
        <v>350</v>
      </c>
      <c r="R27" s="7">
        <f t="shared" si="2"/>
        <v>110</v>
      </c>
      <c r="S27" s="7">
        <f t="shared" si="3"/>
        <v>32.5</v>
      </c>
      <c r="T27" s="7">
        <f t="shared" si="4"/>
        <v>67.5</v>
      </c>
      <c r="U27" s="7">
        <f t="shared" si="5"/>
        <v>60</v>
      </c>
      <c r="V27" s="7">
        <f t="shared" si="6"/>
        <v>0</v>
      </c>
      <c r="W27" s="43">
        <f t="shared" si="7"/>
        <v>620</v>
      </c>
    </row>
    <row r="28" spans="1:23" ht="21" customHeight="1">
      <c r="A28" s="67">
        <v>19</v>
      </c>
      <c r="B28" s="32">
        <v>43733</v>
      </c>
      <c r="C28" s="13" t="s">
        <v>5</v>
      </c>
      <c r="D28" s="39" t="s">
        <v>29</v>
      </c>
      <c r="E28" s="39" t="s">
        <v>173</v>
      </c>
      <c r="F28" s="39" t="s">
        <v>63</v>
      </c>
      <c r="G28" s="39" t="s">
        <v>106</v>
      </c>
      <c r="H28" s="39" t="s">
        <v>172</v>
      </c>
      <c r="I28" s="42" t="s">
        <v>17</v>
      </c>
      <c r="J28" s="8">
        <v>5</v>
      </c>
      <c r="K28" s="8">
        <v>2</v>
      </c>
      <c r="L28" s="8">
        <v>1.5</v>
      </c>
      <c r="M28" s="8">
        <v>2</v>
      </c>
      <c r="N28" s="8"/>
      <c r="O28" s="8">
        <v>1</v>
      </c>
      <c r="P28" s="43">
        <f>W28</f>
        <v>737.5</v>
      </c>
      <c r="Q28" s="8">
        <f t="shared" si="1"/>
        <v>350</v>
      </c>
      <c r="R28" s="7">
        <f t="shared" si="2"/>
        <v>110</v>
      </c>
      <c r="S28" s="7">
        <f t="shared" si="3"/>
        <v>37.5</v>
      </c>
      <c r="T28" s="7">
        <f t="shared" si="4"/>
        <v>90</v>
      </c>
      <c r="U28" s="7">
        <f t="shared" si="5"/>
        <v>0</v>
      </c>
      <c r="V28" s="7">
        <f t="shared" si="6"/>
        <v>150</v>
      </c>
      <c r="W28" s="43">
        <f t="shared" si="7"/>
        <v>737.5</v>
      </c>
    </row>
    <row r="29" spans="1:23" ht="21" customHeight="1">
      <c r="A29" s="67">
        <v>20</v>
      </c>
      <c r="B29" s="32">
        <v>43734</v>
      </c>
      <c r="C29" s="13" t="s">
        <v>6</v>
      </c>
      <c r="D29" s="39" t="s">
        <v>30</v>
      </c>
      <c r="E29" s="58" t="s">
        <v>114</v>
      </c>
      <c r="F29" s="39" t="s">
        <v>69</v>
      </c>
      <c r="G29" s="51" t="s">
        <v>133</v>
      </c>
      <c r="H29" s="58" t="s">
        <v>195</v>
      </c>
      <c r="I29" s="46"/>
      <c r="J29" s="8">
        <v>5</v>
      </c>
      <c r="K29" s="8">
        <v>2.2000000000000002</v>
      </c>
      <c r="L29" s="8">
        <v>1.7</v>
      </c>
      <c r="M29" s="8">
        <v>2.2000000000000002</v>
      </c>
      <c r="N29" s="8"/>
      <c r="O29" s="8"/>
      <c r="P29" s="43">
        <f t="shared" ref="P29:P32" si="9">W29</f>
        <v>612.5</v>
      </c>
      <c r="Q29" s="8">
        <f t="shared" si="1"/>
        <v>350</v>
      </c>
      <c r="R29" s="7">
        <f t="shared" si="2"/>
        <v>121.00000000000001</v>
      </c>
      <c r="S29" s="7">
        <f t="shared" si="3"/>
        <v>42.5</v>
      </c>
      <c r="T29" s="7">
        <f t="shared" si="4"/>
        <v>99.000000000000014</v>
      </c>
      <c r="U29" s="7">
        <f t="shared" si="5"/>
        <v>0</v>
      </c>
      <c r="V29" s="7">
        <f t="shared" si="6"/>
        <v>0</v>
      </c>
      <c r="W29" s="43">
        <f t="shared" si="7"/>
        <v>612.5</v>
      </c>
    </row>
    <row r="30" spans="1:23" ht="21" customHeight="1">
      <c r="A30" s="67">
        <v>21</v>
      </c>
      <c r="B30" s="32">
        <v>43735</v>
      </c>
      <c r="C30" s="13" t="s">
        <v>7</v>
      </c>
      <c r="D30" s="50" t="s">
        <v>29</v>
      </c>
      <c r="E30" s="58" t="s">
        <v>115</v>
      </c>
      <c r="F30" s="58" t="s">
        <v>189</v>
      </c>
      <c r="G30" s="46" t="s">
        <v>196</v>
      </c>
      <c r="H30" s="58" t="s">
        <v>188</v>
      </c>
      <c r="I30" s="42" t="s">
        <v>32</v>
      </c>
      <c r="J30" s="8">
        <v>5</v>
      </c>
      <c r="K30" s="8">
        <v>2.2000000000000002</v>
      </c>
      <c r="L30" s="8">
        <v>1.7</v>
      </c>
      <c r="M30" s="8">
        <v>2.2000000000000002</v>
      </c>
      <c r="N30" s="8">
        <v>1</v>
      </c>
      <c r="O30" s="8"/>
      <c r="P30" s="43">
        <f t="shared" si="9"/>
        <v>672.5</v>
      </c>
      <c r="Q30" s="8">
        <f t="shared" si="1"/>
        <v>350</v>
      </c>
      <c r="R30" s="7">
        <f t="shared" si="2"/>
        <v>121.00000000000001</v>
      </c>
      <c r="S30" s="7">
        <f t="shared" si="3"/>
        <v>42.5</v>
      </c>
      <c r="T30" s="7">
        <f t="shared" si="4"/>
        <v>99.000000000000014</v>
      </c>
      <c r="U30" s="7">
        <f t="shared" si="5"/>
        <v>60</v>
      </c>
      <c r="V30" s="7">
        <f t="shared" si="6"/>
        <v>0</v>
      </c>
      <c r="W30" s="43">
        <f t="shared" si="7"/>
        <v>672.5</v>
      </c>
    </row>
    <row r="31" spans="1:23" ht="21" customHeight="1">
      <c r="A31" s="67">
        <v>22</v>
      </c>
      <c r="B31" s="69">
        <v>43738</v>
      </c>
      <c r="C31" s="73" t="s">
        <v>140</v>
      </c>
      <c r="D31" s="13" t="s">
        <v>29</v>
      </c>
      <c r="E31" s="13" t="s">
        <v>174</v>
      </c>
      <c r="F31" s="13" t="s">
        <v>141</v>
      </c>
      <c r="G31" s="13" t="s">
        <v>142</v>
      </c>
      <c r="H31" s="39" t="s">
        <v>143</v>
      </c>
      <c r="I31" s="74"/>
      <c r="J31" s="8">
        <v>5</v>
      </c>
      <c r="K31" s="8">
        <v>2.2000000000000002</v>
      </c>
      <c r="L31" s="8">
        <v>1.7</v>
      </c>
      <c r="M31" s="8">
        <v>2.2000000000000002</v>
      </c>
      <c r="N31" s="8"/>
      <c r="O31" s="8"/>
      <c r="P31" s="43">
        <f t="shared" si="9"/>
        <v>656.5</v>
      </c>
      <c r="Q31" s="8">
        <f t="shared" si="1"/>
        <v>350</v>
      </c>
      <c r="R31" s="7">
        <f t="shared" ref="R31" si="10">K31*75</f>
        <v>165</v>
      </c>
      <c r="S31" s="7">
        <f t="shared" si="3"/>
        <v>42.5</v>
      </c>
      <c r="T31" s="7">
        <f t="shared" si="4"/>
        <v>99.000000000000014</v>
      </c>
      <c r="U31" s="7">
        <f t="shared" si="5"/>
        <v>0</v>
      </c>
      <c r="V31" s="7">
        <f t="shared" ref="V31" si="11">O31*120</f>
        <v>0</v>
      </c>
      <c r="W31" s="43">
        <f>SUM(Q31:V31)</f>
        <v>656.5</v>
      </c>
    </row>
    <row r="32" spans="1:23" ht="15.75" customHeight="1">
      <c r="A32" s="89" t="s">
        <v>27</v>
      </c>
      <c r="B32" s="90"/>
      <c r="C32" s="90"/>
      <c r="D32" s="90"/>
      <c r="E32" s="90"/>
      <c r="F32" s="90"/>
      <c r="G32" s="90"/>
      <c r="H32" s="90"/>
      <c r="I32" s="31"/>
      <c r="J32" s="62">
        <f t="shared" ref="J32:O32" si="12">SUM(J10:J31)/21</f>
        <v>5</v>
      </c>
      <c r="K32" s="62">
        <f t="shared" si="12"/>
        <v>2.0857142857142863</v>
      </c>
      <c r="L32" s="62">
        <f t="shared" si="12"/>
        <v>1.4619047619047618</v>
      </c>
      <c r="M32" s="62">
        <f t="shared" si="12"/>
        <v>2.128571428571429</v>
      </c>
      <c r="N32" s="62">
        <f t="shared" si="12"/>
        <v>0.42857142857142855</v>
      </c>
      <c r="O32" s="62">
        <f t="shared" si="12"/>
        <v>0.19047619047619047</v>
      </c>
      <c r="P32" s="63">
        <f t="shared" si="9"/>
        <v>653.42857142857144</v>
      </c>
      <c r="Q32" s="59">
        <f t="shared" ref="Q32:W32" si="13">SUM(Q10:Q31)/21</f>
        <v>350</v>
      </c>
      <c r="R32" s="75">
        <f t="shared" si="13"/>
        <v>116.80952380952381</v>
      </c>
      <c r="S32" s="60">
        <f t="shared" si="13"/>
        <v>36.547619047619051</v>
      </c>
      <c r="T32" s="60">
        <f t="shared" si="13"/>
        <v>95.785714285714292</v>
      </c>
      <c r="U32" s="60">
        <f t="shared" si="13"/>
        <v>25.714285714285715</v>
      </c>
      <c r="V32" s="60">
        <f t="shared" si="13"/>
        <v>28.571428571428573</v>
      </c>
      <c r="W32" s="61">
        <f t="shared" si="13"/>
        <v>653.42857142857144</v>
      </c>
    </row>
    <row r="33" spans="1:24">
      <c r="A33" s="3" t="s">
        <v>16</v>
      </c>
      <c r="B33" s="3"/>
      <c r="C33" s="3"/>
      <c r="D33" s="3"/>
      <c r="E33" s="3"/>
      <c r="F33" s="3"/>
      <c r="G33" s="3"/>
      <c r="H33" s="11"/>
      <c r="I33" s="11"/>
      <c r="J33" s="4"/>
      <c r="K33" s="4"/>
      <c r="L33" s="4"/>
      <c r="M33" s="4"/>
      <c r="N33" s="4"/>
      <c r="O33" s="4"/>
      <c r="P33" s="17"/>
      <c r="Q33" s="18"/>
      <c r="R33" s="16"/>
      <c r="S33" s="16"/>
      <c r="T33" s="16"/>
      <c r="U33" s="16"/>
      <c r="V33" s="16"/>
      <c r="W33" s="16"/>
    </row>
    <row r="34" spans="1:24">
      <c r="A34" s="2" t="s">
        <v>2</v>
      </c>
      <c r="B34" s="1"/>
      <c r="C34" s="1"/>
      <c r="D34" s="1"/>
      <c r="E34" s="1"/>
      <c r="H34" s="9"/>
      <c r="I34" s="9"/>
      <c r="J34" s="5"/>
      <c r="K34" s="5"/>
      <c r="L34" s="5"/>
      <c r="M34" s="5"/>
      <c r="N34" s="5"/>
      <c r="O34" s="5"/>
    </row>
    <row r="35" spans="1:24">
      <c r="A35" s="2" t="s">
        <v>3</v>
      </c>
      <c r="B35" s="1"/>
      <c r="C35" s="1"/>
      <c r="D35" s="1"/>
      <c r="E35" s="1"/>
      <c r="F35" s="1"/>
      <c r="G35" s="1"/>
      <c r="H35" s="9"/>
      <c r="I35" s="9"/>
      <c r="J35" s="5"/>
      <c r="K35" s="5"/>
      <c r="L35" s="5"/>
      <c r="M35" s="5"/>
      <c r="N35" s="5"/>
      <c r="O35" s="5"/>
    </row>
    <row r="36" spans="1:24">
      <c r="A36" s="97" t="s">
        <v>123</v>
      </c>
      <c r="B36" s="9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S36" s="14"/>
      <c r="T36" s="15"/>
      <c r="U36" s="15"/>
      <c r="V36" s="15"/>
      <c r="W36" s="16"/>
      <c r="X36" s="16"/>
    </row>
    <row r="37" spans="1:24">
      <c r="A37" s="98" t="s">
        <v>124</v>
      </c>
      <c r="B37" s="98"/>
      <c r="C37" s="9" t="s">
        <v>125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24" ht="17.25" customHeight="1">
      <c r="A38" s="99" t="s">
        <v>126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</row>
    <row r="39" spans="1:24">
      <c r="B39" s="88" t="s">
        <v>25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24">
      <c r="B40" s="88" t="s">
        <v>26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</row>
    <row r="41" spans="1:24" ht="69.75" customHeight="1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24" ht="12.75" hidden="1" customHeight="1"/>
    <row r="43" spans="1:24" ht="25">
      <c r="A43" s="21" t="s">
        <v>54</v>
      </c>
      <c r="B43" s="9"/>
      <c r="C43" s="9"/>
      <c r="D43" s="9"/>
      <c r="E43" s="9"/>
      <c r="F43" s="9"/>
      <c r="G43" s="9"/>
      <c r="H43" s="9"/>
      <c r="I43" s="9"/>
    </row>
    <row r="44" spans="1:24" ht="18">
      <c r="A44" s="35" t="s">
        <v>59</v>
      </c>
      <c r="B44" s="35"/>
      <c r="C44" s="35"/>
      <c r="D44" s="35"/>
      <c r="E44" s="35"/>
      <c r="F44" s="35"/>
      <c r="H44" s="35"/>
      <c r="I44" s="48">
        <v>108</v>
      </c>
      <c r="J44" s="36" t="s">
        <v>58</v>
      </c>
      <c r="K44" s="35">
        <v>8</v>
      </c>
      <c r="L44" s="36" t="s">
        <v>56</v>
      </c>
      <c r="M44">
        <v>30</v>
      </c>
      <c r="N44" t="s">
        <v>57</v>
      </c>
    </row>
    <row r="45" spans="1:24" ht="18.5" thickBot="1">
      <c r="A45" s="22" t="s">
        <v>38</v>
      </c>
    </row>
    <row r="46" spans="1:24" ht="48" customHeight="1">
      <c r="A46" s="28" t="s">
        <v>39</v>
      </c>
      <c r="B46" s="110" t="s">
        <v>40</v>
      </c>
      <c r="C46" s="110"/>
      <c r="D46" s="110"/>
      <c r="E46" s="68" t="s">
        <v>41</v>
      </c>
      <c r="F46" s="110" t="s">
        <v>42</v>
      </c>
      <c r="G46" s="110"/>
      <c r="H46" s="110" t="s">
        <v>43</v>
      </c>
      <c r="I46" s="110"/>
      <c r="J46" s="110"/>
      <c r="K46" s="110"/>
      <c r="L46" s="110"/>
    </row>
    <row r="47" spans="1:24" ht="30" customHeight="1">
      <c r="A47" s="29" t="s">
        <v>44</v>
      </c>
      <c r="B47" s="109"/>
      <c r="C47" s="109"/>
      <c r="D47" s="109"/>
      <c r="E47" s="19"/>
      <c r="F47" s="19"/>
      <c r="G47" s="19"/>
      <c r="H47" s="109" t="s">
        <v>45</v>
      </c>
      <c r="I47" s="109"/>
      <c r="J47" s="109"/>
      <c r="K47" s="109"/>
      <c r="L47" s="109"/>
    </row>
    <row r="48" spans="1:24" ht="30" customHeight="1" thickBot="1">
      <c r="A48" s="30" t="s">
        <v>46</v>
      </c>
      <c r="B48" s="109"/>
      <c r="C48" s="109"/>
      <c r="D48" s="109"/>
      <c r="E48" s="19"/>
      <c r="F48" s="19"/>
      <c r="G48" s="19"/>
      <c r="H48" s="109" t="s">
        <v>45</v>
      </c>
      <c r="I48" s="109"/>
      <c r="J48" s="109"/>
      <c r="K48" s="109"/>
      <c r="L48" s="109"/>
    </row>
    <row r="49" spans="1:14" ht="30" customHeight="1" thickBot="1">
      <c r="A49" s="30" t="s">
        <v>47</v>
      </c>
      <c r="B49" s="109"/>
      <c r="C49" s="109"/>
      <c r="D49" s="109"/>
      <c r="E49" s="19"/>
      <c r="F49" s="19"/>
      <c r="G49" s="19"/>
      <c r="H49" s="109" t="s">
        <v>45</v>
      </c>
      <c r="I49" s="109"/>
      <c r="J49" s="109"/>
      <c r="K49" s="109"/>
      <c r="L49" s="109"/>
    </row>
    <row r="50" spans="1:14" ht="30" customHeight="1" thickBot="1">
      <c r="A50" s="30" t="s">
        <v>48</v>
      </c>
      <c r="B50" s="109"/>
      <c r="C50" s="109"/>
      <c r="D50" s="109"/>
      <c r="E50" s="19"/>
      <c r="F50" s="19"/>
      <c r="G50" s="19"/>
      <c r="H50" s="109" t="s">
        <v>45</v>
      </c>
      <c r="I50" s="109"/>
      <c r="J50" s="109"/>
      <c r="K50" s="109"/>
      <c r="L50" s="109"/>
    </row>
    <row r="51" spans="1:14" ht="30" customHeight="1" thickBot="1">
      <c r="A51" s="30" t="s">
        <v>15</v>
      </c>
      <c r="B51" s="109"/>
      <c r="C51" s="109"/>
      <c r="D51" s="109"/>
      <c r="E51" s="19"/>
      <c r="F51" s="19"/>
      <c r="G51" s="19"/>
      <c r="H51" s="109" t="s">
        <v>45</v>
      </c>
      <c r="I51" s="109"/>
      <c r="J51" s="109"/>
      <c r="K51" s="109"/>
      <c r="L51" s="109"/>
    </row>
    <row r="52" spans="1:14" ht="30" customHeight="1" thickBot="1">
      <c r="A52" s="30" t="s">
        <v>49</v>
      </c>
      <c r="B52" s="109"/>
      <c r="C52" s="109"/>
      <c r="D52" s="109"/>
      <c r="E52" s="24"/>
      <c r="F52" s="19"/>
      <c r="G52" s="19"/>
      <c r="H52" s="111"/>
      <c r="I52" s="112"/>
      <c r="J52" s="112"/>
      <c r="K52" s="112"/>
      <c r="L52" s="113"/>
    </row>
    <row r="53" spans="1:14" ht="18">
      <c r="A53" s="25" t="s">
        <v>50</v>
      </c>
    </row>
    <row r="54" spans="1:14" ht="18">
      <c r="A54" s="25" t="s">
        <v>53</v>
      </c>
    </row>
    <row r="55" spans="1:14" ht="18">
      <c r="A55" s="25" t="s">
        <v>51</v>
      </c>
    </row>
    <row r="56" spans="1:14" ht="18">
      <c r="A56" s="26" t="s">
        <v>52</v>
      </c>
    </row>
    <row r="58" spans="1:14">
      <c r="A58" s="27"/>
    </row>
    <row r="59" spans="1:14" ht="25">
      <c r="A59" s="21" t="s">
        <v>54</v>
      </c>
      <c r="B59" s="33"/>
      <c r="C59" s="33"/>
      <c r="D59" s="33"/>
      <c r="E59" s="33"/>
      <c r="F59" s="33"/>
      <c r="G59" s="33"/>
      <c r="H59" s="33"/>
      <c r="I59" s="34"/>
      <c r="J59" s="34"/>
    </row>
    <row r="60" spans="1:14" ht="18">
      <c r="A60" s="35" t="s">
        <v>60</v>
      </c>
      <c r="B60" s="35"/>
      <c r="C60" s="35"/>
      <c r="D60" s="35"/>
      <c r="E60" s="35"/>
      <c r="F60" s="35"/>
      <c r="G60" s="35"/>
      <c r="H60" s="36" t="s">
        <v>61</v>
      </c>
      <c r="I60" s="37">
        <f>I44</f>
        <v>108</v>
      </c>
      <c r="J60" s="36" t="s">
        <v>55</v>
      </c>
      <c r="K60" s="35">
        <f>K44</f>
        <v>8</v>
      </c>
      <c r="L60" t="s">
        <v>56</v>
      </c>
      <c r="M60">
        <f>M44</f>
        <v>30</v>
      </c>
      <c r="N60" t="s">
        <v>62</v>
      </c>
    </row>
    <row r="61" spans="1:14" ht="18.5" thickBot="1">
      <c r="A61" s="22" t="s">
        <v>38</v>
      </c>
    </row>
    <row r="62" spans="1:14" ht="36" customHeight="1">
      <c r="A62" s="28" t="s">
        <v>39</v>
      </c>
      <c r="B62" s="110" t="s">
        <v>40</v>
      </c>
      <c r="C62" s="110"/>
      <c r="D62" s="110"/>
      <c r="E62" s="68" t="s">
        <v>41</v>
      </c>
      <c r="F62" s="110" t="s">
        <v>42</v>
      </c>
      <c r="G62" s="110"/>
      <c r="H62" s="110" t="s">
        <v>43</v>
      </c>
      <c r="I62" s="110"/>
      <c r="J62" s="110"/>
      <c r="K62" s="110"/>
      <c r="L62" s="110"/>
    </row>
    <row r="63" spans="1:14" ht="30" customHeight="1">
      <c r="A63" s="29" t="s">
        <v>44</v>
      </c>
      <c r="B63" s="109"/>
      <c r="C63" s="109"/>
      <c r="D63" s="109"/>
      <c r="E63" s="19"/>
      <c r="F63" s="19"/>
      <c r="G63" s="19"/>
      <c r="H63" s="109" t="s">
        <v>45</v>
      </c>
      <c r="I63" s="109"/>
      <c r="J63" s="109"/>
      <c r="K63" s="109"/>
      <c r="L63" s="109"/>
    </row>
    <row r="64" spans="1:14" ht="30" customHeight="1" thickBot="1">
      <c r="A64" s="30" t="s">
        <v>46</v>
      </c>
      <c r="B64" s="109"/>
      <c r="C64" s="109"/>
      <c r="D64" s="109"/>
      <c r="E64" s="19"/>
      <c r="F64" s="19"/>
      <c r="G64" s="19"/>
      <c r="H64" s="109" t="s">
        <v>45</v>
      </c>
      <c r="I64" s="109"/>
      <c r="J64" s="109"/>
      <c r="K64" s="109"/>
      <c r="L64" s="109"/>
    </row>
    <row r="65" spans="1:12" ht="30" customHeight="1" thickBot="1">
      <c r="A65" s="30" t="s">
        <v>47</v>
      </c>
      <c r="B65" s="109"/>
      <c r="C65" s="109"/>
      <c r="D65" s="109"/>
      <c r="E65" s="19"/>
      <c r="F65" s="19"/>
      <c r="G65" s="19"/>
      <c r="H65" s="109" t="s">
        <v>45</v>
      </c>
      <c r="I65" s="109"/>
      <c r="J65" s="109"/>
      <c r="K65" s="109"/>
      <c r="L65" s="109"/>
    </row>
    <row r="66" spans="1:12" ht="30" customHeight="1" thickBot="1">
      <c r="A66" s="30" t="s">
        <v>48</v>
      </c>
      <c r="B66" s="109"/>
      <c r="C66" s="109"/>
      <c r="D66" s="109"/>
      <c r="E66" s="19"/>
      <c r="F66" s="19"/>
      <c r="G66" s="19"/>
      <c r="H66" s="109" t="s">
        <v>45</v>
      </c>
      <c r="I66" s="109"/>
      <c r="J66" s="109"/>
      <c r="K66" s="109"/>
      <c r="L66" s="109"/>
    </row>
    <row r="67" spans="1:12" ht="27.75" customHeight="1" thickBot="1">
      <c r="A67" s="30" t="s">
        <v>15</v>
      </c>
      <c r="B67" s="109"/>
      <c r="C67" s="109"/>
      <c r="D67" s="109"/>
      <c r="E67" s="19"/>
      <c r="F67" s="19"/>
      <c r="G67" s="19"/>
      <c r="H67" s="109" t="s">
        <v>45</v>
      </c>
      <c r="I67" s="109"/>
      <c r="J67" s="109"/>
      <c r="K67" s="109"/>
      <c r="L67" s="109"/>
    </row>
    <row r="68" spans="1:12" ht="28.5" customHeight="1" thickBot="1">
      <c r="A68" s="30" t="s">
        <v>49</v>
      </c>
      <c r="B68" s="109"/>
      <c r="C68" s="109"/>
      <c r="D68" s="109"/>
      <c r="E68" s="24"/>
      <c r="F68" s="19"/>
      <c r="G68" s="19"/>
      <c r="H68" s="111"/>
      <c r="I68" s="112"/>
      <c r="J68" s="112"/>
      <c r="K68" s="112"/>
      <c r="L68" s="113"/>
    </row>
    <row r="69" spans="1:12" ht="23.25" customHeight="1">
      <c r="A69" s="25" t="s">
        <v>50</v>
      </c>
    </row>
    <row r="70" spans="1:12" ht="24.75" customHeight="1">
      <c r="A70" s="25" t="s">
        <v>53</v>
      </c>
    </row>
    <row r="71" spans="1:12" ht="27.75" customHeight="1">
      <c r="A71" s="25" t="s">
        <v>51</v>
      </c>
    </row>
    <row r="72" spans="1:12" ht="27" customHeight="1">
      <c r="A72" s="26" t="s">
        <v>52</v>
      </c>
    </row>
  </sheetData>
  <mergeCells count="69">
    <mergeCell ref="O8:O9"/>
    <mergeCell ref="P8:P9"/>
    <mergeCell ref="A1:C6"/>
    <mergeCell ref="D1:O1"/>
    <mergeCell ref="D2:O2"/>
    <mergeCell ref="D3:O3"/>
    <mergeCell ref="D4:O4"/>
    <mergeCell ref="D5:O5"/>
    <mergeCell ref="D6:O6"/>
    <mergeCell ref="J8:J9"/>
    <mergeCell ref="K8:K9"/>
    <mergeCell ref="L8:L9"/>
    <mergeCell ref="M8:M9"/>
    <mergeCell ref="N8:N9"/>
    <mergeCell ref="V7:V9"/>
    <mergeCell ref="W7:W9"/>
    <mergeCell ref="A8:A9"/>
    <mergeCell ref="B8:B9"/>
    <mergeCell ref="C8:C9"/>
    <mergeCell ref="D8:D9"/>
    <mergeCell ref="E8:E9"/>
    <mergeCell ref="F8:F9"/>
    <mergeCell ref="G8:G9"/>
    <mergeCell ref="H8:H9"/>
    <mergeCell ref="A7:O7"/>
    <mergeCell ref="Q7:Q9"/>
    <mergeCell ref="R7:R9"/>
    <mergeCell ref="S7:S9"/>
    <mergeCell ref="T7:T9"/>
    <mergeCell ref="U7:U9"/>
    <mergeCell ref="D13:E13"/>
    <mergeCell ref="D18:E18"/>
    <mergeCell ref="B48:D48"/>
    <mergeCell ref="H48:L48"/>
    <mergeCell ref="A32:H32"/>
    <mergeCell ref="A36:B36"/>
    <mergeCell ref="A37:B37"/>
    <mergeCell ref="A38:P38"/>
    <mergeCell ref="B39:O39"/>
    <mergeCell ref="B40:O40"/>
    <mergeCell ref="B46:D46"/>
    <mergeCell ref="F46:G46"/>
    <mergeCell ref="H46:L46"/>
    <mergeCell ref="B47:D47"/>
    <mergeCell ref="H47:L47"/>
    <mergeCell ref="D23:E23"/>
    <mergeCell ref="B63:D63"/>
    <mergeCell ref="H63:L63"/>
    <mergeCell ref="B49:D49"/>
    <mergeCell ref="H49:L49"/>
    <mergeCell ref="B50:D50"/>
    <mergeCell ref="H50:L50"/>
    <mergeCell ref="B51:D51"/>
    <mergeCell ref="H51:L51"/>
    <mergeCell ref="B52:D52"/>
    <mergeCell ref="H52:L52"/>
    <mergeCell ref="B62:D62"/>
    <mergeCell ref="F62:G62"/>
    <mergeCell ref="H62:L62"/>
    <mergeCell ref="B67:D67"/>
    <mergeCell ref="H67:L67"/>
    <mergeCell ref="B68:D68"/>
    <mergeCell ref="H68:L68"/>
    <mergeCell ref="B64:D64"/>
    <mergeCell ref="H64:L64"/>
    <mergeCell ref="B65:D65"/>
    <mergeCell ref="H65:L65"/>
    <mergeCell ref="B66:D66"/>
    <mergeCell ref="H66:L66"/>
  </mergeCells>
  <phoneticPr fontId="2" type="noConversion"/>
  <pageMargins left="0.31496062992125984" right="0.31496062992125984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108.8-9</vt:lpstr>
      <vt:lpstr>108.8-9 (素)</vt:lpstr>
    </vt:vector>
  </TitlesOfParts>
  <Company>C.M.T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ASUS</cp:lastModifiedBy>
  <cp:lastPrinted>2019-06-19T00:45:09Z</cp:lastPrinted>
  <dcterms:created xsi:type="dcterms:W3CDTF">2011-03-30T01:26:20Z</dcterms:created>
  <dcterms:modified xsi:type="dcterms:W3CDTF">2019-08-04T09:24:19Z</dcterms:modified>
</cp:coreProperties>
</file>